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390" windowHeight="14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<sst xmlns="http://schemas.openxmlformats.org/spreadsheetml/2006/main" count="179" uniqueCount="119">
  <si>
    <t>Scheibengenerator Berechnung</t>
  </si>
  <si>
    <t>1. Ladebeginn ausrechnen:</t>
  </si>
  <si>
    <t>Variablen einsetzen:</t>
  </si>
  <si>
    <t>Schnellaufzahl</t>
  </si>
  <si>
    <t>Resultate:</t>
  </si>
  <si>
    <t>Durchmesser</t>
  </si>
  <si>
    <t>2. V (m/s)</t>
  </si>
  <si>
    <t>3. D (m)</t>
  </si>
  <si>
    <t>1. TSR (n)</t>
  </si>
  <si>
    <t>RPM ( U / min)</t>
  </si>
  <si>
    <t>Einheit:</t>
  </si>
  <si>
    <t>2. Geschwindigkeit der Spulen:</t>
  </si>
  <si>
    <t>Anzahl Spulen</t>
  </si>
  <si>
    <t>1. Spulen (n)</t>
  </si>
  <si>
    <t>Umdrehungen/Minute</t>
  </si>
  <si>
    <t>m</t>
  </si>
  <si>
    <t>m/s</t>
  </si>
  <si>
    <t>3. Breite(mm)</t>
  </si>
  <si>
    <t>4. Breite(mm)</t>
  </si>
  <si>
    <t>2. Länge(mm)</t>
  </si>
  <si>
    <t>mm</t>
  </si>
  <si>
    <t>Spulenlochlänge</t>
  </si>
  <si>
    <t>Spulenlochbreite aussen</t>
  </si>
  <si>
    <t>Spulenlochbreite innen</t>
  </si>
  <si>
    <t>6. Abstand (mm)</t>
  </si>
  <si>
    <t>Abstand zw. Spulen</t>
  </si>
  <si>
    <t>&gt; Radius bei Lochmitte</t>
  </si>
  <si>
    <t>Magnetische Flussdichte:</t>
  </si>
  <si>
    <t>Breite Magnet</t>
  </si>
  <si>
    <t>Länge Magnet</t>
  </si>
  <si>
    <t>Wicklungen</t>
  </si>
  <si>
    <t>Anzahl Wicklungen/Spule</t>
  </si>
  <si>
    <t>Drahtlänge/Spule</t>
  </si>
  <si>
    <t>Drahtdurchmesser</t>
  </si>
  <si>
    <t>1. D (mm)</t>
  </si>
  <si>
    <t>Packdichte</t>
  </si>
  <si>
    <t>2. Dichte(Faktor)</t>
  </si>
  <si>
    <t>Drähte in Hand</t>
  </si>
  <si>
    <t>3. Anzahl (n)</t>
  </si>
  <si>
    <t>Dicke(Höhe)</t>
  </si>
  <si>
    <t>Gesamtinnenwiderstand</t>
  </si>
  <si>
    <t>Ohm</t>
  </si>
  <si>
    <t>Spezifischer Widerstand des Drahtes</t>
  </si>
  <si>
    <t>1. Widerstand (ohm)</t>
  </si>
  <si>
    <t>Umdrehungen/Sekunde</t>
  </si>
  <si>
    <t>Anzahl Magnet-Pole</t>
  </si>
  <si>
    <t>Anzahl Phasen</t>
  </si>
  <si>
    <t>RPS ( U / Sek)</t>
  </si>
  <si>
    <t>Schenkelbreite (von oben gesehen)</t>
  </si>
  <si>
    <t>Umfang in Loch-Mitte</t>
  </si>
  <si>
    <t>1. Spannung (Volt)</t>
  </si>
  <si>
    <t>4. Länge(mm)</t>
  </si>
  <si>
    <t>5. Magnetpole (n)</t>
  </si>
  <si>
    <t>6. Phasen (n)</t>
  </si>
  <si>
    <t>a) Sternschaltung (Y)</t>
  </si>
  <si>
    <t>b) Dreieckschaltung (D)</t>
  </si>
  <si>
    <t>Maße der Spule</t>
  </si>
  <si>
    <t>Systemspannung (12V,24V,48V,240V,...)</t>
  </si>
  <si>
    <t>5. Breite(mm)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</si>
  <si>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</si>
  <si>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</si>
  <si>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</si>
  <si>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</si>
  <si>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</si>
  <si>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</si>
  <si>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</si>
  <si>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</si>
  <si>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Leistung Generator</t>
  </si>
  <si>
    <t>Wirkungsgrad Generator</t>
  </si>
  <si>
    <t>V</t>
  </si>
  <si>
    <t>Verluste durch Gleichrichter</t>
  </si>
  <si>
    <t>Spannungsabfall Gleichrichter</t>
  </si>
  <si>
    <t>Ladeleistung an Batterie</t>
  </si>
  <si>
    <t>Ladestrom nach Gleichrichter</t>
  </si>
  <si>
    <t>Gesamtwirkungsgrad Anlage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</si>
  <si>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</si>
  <si>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</si>
  <si>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</si>
  <si>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</si>
  <si>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</si>
  <si>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</si>
  <si>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</si>
  <si>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</si>
  <si>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</si>
  <si>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3. Magnetische Flussdichte:</t>
  </si>
  <si>
    <t>Dicke Magnet</t>
  </si>
  <si>
    <t>Wertigkeit Magnet</t>
  </si>
  <si>
    <t>Tesla</t>
  </si>
  <si>
    <t>Hilfen:</t>
  </si>
  <si>
    <t>4. Anzahl der benötigten Wicklungen:</t>
  </si>
  <si>
    <t>5. Drahtlänge:</t>
  </si>
  <si>
    <t>6. Spulenschenkeldicke (Höhe)</t>
  </si>
  <si>
    <t>7. Innenwiderstand</t>
  </si>
  <si>
    <t>8. Leistung / Wirkungsgrad:</t>
  </si>
  <si>
    <t>Verlustleistung Generator</t>
  </si>
  <si>
    <t>Wirk-grad Gen +Gleichrichter</t>
  </si>
  <si>
    <t>Wirkungsgrad</t>
  </si>
  <si>
    <t>Generator</t>
  </si>
  <si>
    <t>cm</t>
  </si>
  <si>
    <t>Geschw. In Mitte Spulenlöcher</t>
  </si>
  <si>
    <t>N52</t>
  </si>
  <si>
    <t>N50</t>
  </si>
  <si>
    <t>N48</t>
  </si>
  <si>
    <t>N45</t>
  </si>
  <si>
    <t>N42</t>
  </si>
  <si>
    <t>N40</t>
  </si>
  <si>
    <t>&gt;&gt; Max 2xMagnetdicke !</t>
  </si>
  <si>
    <t>Dreieckschaltung</t>
  </si>
  <si>
    <t>Windgeschw. (NUR für Ladebeginn)</t>
  </si>
  <si>
    <t>Windgeschwindigkeit (für Leistungsber.)</t>
  </si>
  <si>
    <t>Abstand Spulenende zu Statorrand</t>
  </si>
  <si>
    <t xml:space="preserve">7. Abstand (mm) </t>
  </si>
  <si>
    <t>Statordurchmesser</t>
  </si>
  <si>
    <t>Magnetscheibendurchmesser</t>
  </si>
  <si>
    <t>1. Dicke (mm)</t>
  </si>
  <si>
    <t>2. Abstand (mm)</t>
  </si>
  <si>
    <t>3. Grad ( Tesla)</t>
  </si>
  <si>
    <t>Luftspalt zwischen Magneten</t>
  </si>
  <si>
    <t>(gilt nur für den Fall von Batterieladung)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</si>
</sst>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0"/>
      <color indexed="16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0" fillId="4" borderId="4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4" borderId="4" xfId="0" applyNumberForma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Border="1" applyAlignment="1">
      <alignment/>
    </xf>
    <xf numFmtId="164" fontId="0" fillId="4" borderId="1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left"/>
    </xf>
    <xf numFmtId="2" fontId="1" fillId="3" borderId="2" xfId="0" applyNumberFormat="1" applyFont="1" applyFill="1" applyBorder="1" applyAlignment="1">
      <alignment horizontal="left"/>
    </xf>
    <xf numFmtId="2" fontId="1" fillId="3" borderId="12" xfId="0" applyNumberFormat="1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horizontal="right"/>
    </xf>
    <xf numFmtId="0" fontId="0" fillId="7" borderId="0" xfId="0" applyFill="1" applyBorder="1" applyAlignment="1">
      <alignment horizontal="right"/>
    </xf>
    <xf numFmtId="0" fontId="0" fillId="7" borderId="0" xfId="0" applyFont="1" applyFill="1" applyBorder="1" applyAlignment="1">
      <alignment/>
    </xf>
    <xf numFmtId="0" fontId="0" fillId="7" borderId="15" xfId="0" applyFill="1" applyBorder="1" applyAlignment="1">
      <alignment/>
    </xf>
    <xf numFmtId="2" fontId="0" fillId="7" borderId="15" xfId="0" applyNumberFormat="1" applyFont="1" applyFill="1" applyBorder="1" applyAlignment="1">
      <alignment horizontal="left"/>
    </xf>
    <xf numFmtId="2" fontId="0" fillId="7" borderId="15" xfId="0" applyNumberFormat="1" applyFill="1" applyBorder="1" applyAlignment="1">
      <alignment/>
    </xf>
    <xf numFmtId="2" fontId="0" fillId="7" borderId="0" xfId="0" applyNumberFormat="1" applyFont="1" applyFill="1" applyBorder="1" applyAlignment="1">
      <alignment horizontal="left"/>
    </xf>
    <xf numFmtId="2" fontId="0" fillId="7" borderId="0" xfId="0" applyNumberFormat="1" applyFill="1" applyBorder="1" applyAlignment="1">
      <alignment/>
    </xf>
    <xf numFmtId="164" fontId="0" fillId="4" borderId="3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6" xfId="0" applyFont="1" applyFill="1" applyBorder="1" applyAlignment="1">
      <alignment/>
    </xf>
    <xf numFmtId="164" fontId="0" fillId="7" borderId="16" xfId="0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6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0" fillId="7" borderId="25" xfId="0" applyFill="1" applyBorder="1" applyAlignment="1">
      <alignment/>
    </xf>
    <xf numFmtId="0" fontId="10" fillId="8" borderId="26" xfId="0" applyFont="1" applyFill="1" applyBorder="1" applyAlignment="1">
      <alignment/>
    </xf>
    <xf numFmtId="0" fontId="10" fillId="8" borderId="24" xfId="0" applyFont="1" applyFill="1" applyBorder="1" applyAlignment="1">
      <alignment/>
    </xf>
    <xf numFmtId="0" fontId="0" fillId="7" borderId="14" xfId="0" applyFill="1" applyBorder="1" applyAlignment="1">
      <alignment/>
    </xf>
    <xf numFmtId="0" fontId="1" fillId="7" borderId="27" xfId="0" applyFont="1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1" fillId="7" borderId="15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5" xfId="0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29" xfId="0" applyFill="1" applyBorder="1" applyAlignment="1">
      <alignment/>
    </xf>
    <xf numFmtId="0" fontId="0" fillId="7" borderId="32" xfId="0" applyFill="1" applyBorder="1" applyAlignment="1">
      <alignment/>
    </xf>
    <xf numFmtId="2" fontId="1" fillId="9" borderId="4" xfId="0" applyNumberFormat="1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7" borderId="36" xfId="0" applyFill="1" applyBorder="1" applyAlignment="1">
      <alignment/>
    </xf>
    <xf numFmtId="1" fontId="0" fillId="7" borderId="0" xfId="0" applyNumberFormat="1" applyFill="1" applyAlignment="1">
      <alignment/>
    </xf>
    <xf numFmtId="0" fontId="9" fillId="7" borderId="0" xfId="0" applyFont="1" applyFill="1" applyAlignment="1">
      <alignment/>
    </xf>
    <xf numFmtId="0" fontId="0" fillId="7" borderId="37" xfId="0" applyFill="1" applyBorder="1" applyAlignment="1">
      <alignment/>
    </xf>
    <xf numFmtId="0" fontId="9" fillId="7" borderId="15" xfId="0" applyFont="1" applyFill="1" applyBorder="1" applyAlignment="1">
      <alignment/>
    </xf>
    <xf numFmtId="2" fontId="0" fillId="7" borderId="0" xfId="0" applyNumberFormat="1" applyFill="1" applyAlignment="1">
      <alignment/>
    </xf>
    <xf numFmtId="0" fontId="0" fillId="2" borderId="38" xfId="0" applyFill="1" applyBorder="1" applyAlignment="1">
      <alignment/>
    </xf>
    <xf numFmtId="0" fontId="11" fillId="8" borderId="0" xfId="0" applyFont="1" applyFill="1" applyAlignment="1">
      <alignment/>
    </xf>
    <xf numFmtId="0" fontId="0" fillId="0" borderId="15" xfId="0" applyBorder="1" applyAlignment="1">
      <alignment/>
    </xf>
    <xf numFmtId="0" fontId="0" fillId="8" borderId="0" xfId="0" applyFill="1" applyAlignment="1">
      <alignment/>
    </xf>
    <xf numFmtId="0" fontId="0" fillId="8" borderId="36" xfId="0" applyFill="1" applyBorder="1" applyAlignment="1">
      <alignment/>
    </xf>
    <xf numFmtId="0" fontId="0" fillId="8" borderId="15" xfId="0" applyFill="1" applyBorder="1" applyAlignment="1">
      <alignment/>
    </xf>
    <xf numFmtId="0" fontId="0" fillId="2" borderId="0" xfId="0" applyFill="1" applyAlignment="1">
      <alignment horizontal="right"/>
    </xf>
    <xf numFmtId="0" fontId="0" fillId="11" borderId="0" xfId="0" applyFill="1" applyBorder="1" applyAlignment="1">
      <alignment horizontal="right"/>
    </xf>
    <xf numFmtId="2" fontId="0" fillId="4" borderId="1" xfId="0" applyNumberFormat="1" applyFill="1" applyBorder="1" applyAlignment="1">
      <alignment/>
    </xf>
    <xf numFmtId="0" fontId="0" fillId="7" borderId="39" xfId="0" applyFill="1" applyBorder="1" applyAlignment="1">
      <alignment/>
    </xf>
    <xf numFmtId="0" fontId="0" fillId="7" borderId="38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Alignment="1">
      <alignment/>
    </xf>
    <xf numFmtId="0" fontId="1" fillId="10" borderId="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4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Generator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4.800000000000001</c:v>
                </c:pt>
                <c:pt idx="1">
                  <c:v>10.8</c:v>
                </c:pt>
                <c:pt idx="2">
                  <c:v>19.200000000000003</c:v>
                </c:pt>
                <c:pt idx="3">
                  <c:v>30</c:v>
                </c:pt>
                <c:pt idx="4">
                  <c:v>44.400000000000006</c:v>
                </c:pt>
                <c:pt idx="5">
                  <c:v>61.199999999999996</c:v>
                </c:pt>
                <c:pt idx="6">
                  <c:v>80.4</c:v>
                </c:pt>
                <c:pt idx="7">
                  <c:v>103.19999999999999</c:v>
                </c:pt>
                <c:pt idx="8">
                  <c:v>129.60000000000002</c:v>
                </c:pt>
                <c:pt idx="9">
                  <c:v>157.2</c:v>
                </c:pt>
                <c:pt idx="10">
                  <c:v>188.39999999999998</c:v>
                </c:pt>
                <c:pt idx="11">
                  <c:v>220.79999999999998</c:v>
                </c:pt>
                <c:pt idx="12">
                  <c:v>252</c:v>
                </c:pt>
                <c:pt idx="13">
                  <c:v>294</c:v>
                </c:pt>
                <c:pt idx="14">
                  <c:v>330</c:v>
                </c:pt>
                <c:pt idx="15">
                  <c:v>372</c:v>
                </c:pt>
                <c:pt idx="16">
                  <c:v>414</c:v>
                </c:pt>
                <c:pt idx="17">
                  <c:v>456</c:v>
                </c:pt>
                <c:pt idx="18">
                  <c:v>504</c:v>
                </c:pt>
                <c:pt idx="19">
                  <c:v>546</c:v>
                </c:pt>
                <c:pt idx="20">
                  <c:v>594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6.051049483495378</c:v>
                </c:pt>
                <c:pt idx="1">
                  <c:v>11.81845602245191</c:v>
                </c:pt>
                <c:pt idx="2">
                  <c:v>20.4222920067969</c:v>
                </c:pt>
                <c:pt idx="3">
                  <c:v>32.42984332560804</c:v>
                </c:pt>
                <c:pt idx="4">
                  <c:v>48.40839586796302</c:v>
                </c:pt>
                <c:pt idx="5">
                  <c:v>68.92523552293953</c:v>
                </c:pt>
                <c:pt idx="6">
                  <c:v>94.54764817961528</c:v>
                </c:pt>
                <c:pt idx="7">
                  <c:v>125.84291972706794</c:v>
                </c:pt>
                <c:pt idx="8">
                  <c:v>163.3783360543752</c:v>
                </c:pt>
                <c:pt idx="9">
                  <c:v>207.72118305061477</c:v>
                </c:pt>
                <c:pt idx="10">
                  <c:v>259.4387466048643</c:v>
                </c:pt>
                <c:pt idx="11">
                  <c:v>319.09831260620155</c:v>
                </c:pt>
                <c:pt idx="12">
                  <c:v>387.2671669437042</c:v>
                </c:pt>
                <c:pt idx="13">
                  <c:v>464.5125955064498</c:v>
                </c:pt>
                <c:pt idx="14">
                  <c:v>551.4018841835162</c:v>
                </c:pt>
                <c:pt idx="15">
                  <c:v>648.5023188639811</c:v>
                </c:pt>
                <c:pt idx="16">
                  <c:v>756.3811854369222</c:v>
                </c:pt>
                <c:pt idx="17">
                  <c:v>875.6057697914171</c:v>
                </c:pt>
                <c:pt idx="18">
                  <c:v>1006.7433578165435</c:v>
                </c:pt>
                <c:pt idx="19">
                  <c:v>1150.3612354013792</c:v>
                </c:pt>
                <c:pt idx="20">
                  <c:v>1307.0266884350017</c:v>
                </c:pt>
              </c:numCache>
            </c:numRef>
          </c:yVal>
          <c:smooth val="1"/>
        </c:ser>
        <c:axId val="66910022"/>
        <c:axId val="65319287"/>
      </c:scatterChart>
      <c:val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9287"/>
        <c:crossesAt val="0"/>
        <c:crossBetween val="midCat"/>
        <c:dispUnits/>
        <c:majorUnit val="1"/>
      </c:valAx>
      <c:valAx>
        <c:axId val="6531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crossBetween val="midCat"/>
        <c:dispUnits/>
        <c:min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Generator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6</c:v>
                </c:pt>
                <c:pt idx="1">
                  <c:v>10.8</c:v>
                </c:pt>
                <c:pt idx="2">
                  <c:v>19.200000000000003</c:v>
                </c:pt>
                <c:pt idx="3">
                  <c:v>31.200000000000003</c:v>
                </c:pt>
                <c:pt idx="4">
                  <c:v>45.599999999999994</c:v>
                </c:pt>
                <c:pt idx="5">
                  <c:v>63.599999999999994</c:v>
                </c:pt>
                <c:pt idx="6">
                  <c:v>85.19999999999999</c:v>
                </c:pt>
                <c:pt idx="7">
                  <c:v>111.60000000000001</c:v>
                </c:pt>
                <c:pt idx="8">
                  <c:v>140.39999999999998</c:v>
                </c:pt>
                <c:pt idx="9">
                  <c:v>172.8</c:v>
                </c:pt>
                <c:pt idx="10">
                  <c:v>208.79999999999998</c:v>
                </c:pt>
                <c:pt idx="11">
                  <c:v>246</c:v>
                </c:pt>
                <c:pt idx="12">
                  <c:v>288</c:v>
                </c:pt>
                <c:pt idx="13">
                  <c:v>330</c:v>
                </c:pt>
                <c:pt idx="14">
                  <c:v>378</c:v>
                </c:pt>
                <c:pt idx="15">
                  <c:v>432</c:v>
                </c:pt>
                <c:pt idx="16">
                  <c:v>486</c:v>
                </c:pt>
                <c:pt idx="17">
                  <c:v>540</c:v>
                </c:pt>
                <c:pt idx="18">
                  <c:v>594</c:v>
                </c:pt>
                <c:pt idx="19">
                  <c:v>648</c:v>
                </c:pt>
                <c:pt idx="20">
                  <c:v>708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6.051049483495378</c:v>
                </c:pt>
                <c:pt idx="1">
                  <c:v>11.81845602245191</c:v>
                </c:pt>
                <c:pt idx="2">
                  <c:v>20.4222920067969</c:v>
                </c:pt>
                <c:pt idx="3">
                  <c:v>32.42984332560804</c:v>
                </c:pt>
                <c:pt idx="4">
                  <c:v>48.40839586796302</c:v>
                </c:pt>
                <c:pt idx="5">
                  <c:v>68.92523552293953</c:v>
                </c:pt>
                <c:pt idx="6">
                  <c:v>94.54764817961528</c:v>
                </c:pt>
                <c:pt idx="7">
                  <c:v>125.84291972706794</c:v>
                </c:pt>
                <c:pt idx="8">
                  <c:v>163.3783360543752</c:v>
                </c:pt>
                <c:pt idx="9">
                  <c:v>207.72118305061477</c:v>
                </c:pt>
                <c:pt idx="10">
                  <c:v>259.4387466048643</c:v>
                </c:pt>
                <c:pt idx="11">
                  <c:v>319.09831260620155</c:v>
                </c:pt>
                <c:pt idx="12">
                  <c:v>387.2671669437042</c:v>
                </c:pt>
                <c:pt idx="13">
                  <c:v>464.5125955064498</c:v>
                </c:pt>
                <c:pt idx="14">
                  <c:v>551.4018841835162</c:v>
                </c:pt>
                <c:pt idx="15">
                  <c:v>648.5023188639811</c:v>
                </c:pt>
                <c:pt idx="16">
                  <c:v>756.3811854369222</c:v>
                </c:pt>
                <c:pt idx="17">
                  <c:v>875.6057697914171</c:v>
                </c:pt>
                <c:pt idx="18">
                  <c:v>1006.7433578165435</c:v>
                </c:pt>
                <c:pt idx="19">
                  <c:v>1150.3612354013792</c:v>
                </c:pt>
                <c:pt idx="20">
                  <c:v>1307.0266884350017</c:v>
                </c:pt>
              </c:numCache>
            </c:numRef>
          </c:yVal>
          <c:smooth val="1"/>
        </c:ser>
        <c:axId val="51002672"/>
        <c:axId val="56370865"/>
      </c:scatterChart>
      <c:valAx>
        <c:axId val="51002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70865"/>
        <c:crossesAt val="0"/>
        <c:crossBetween val="midCat"/>
        <c:dispUnits/>
        <c:majorUnit val="1"/>
      </c:valAx>
      <c:valAx>
        <c:axId val="5637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crossBetween val="midCat"/>
        <c:dispUnits/>
        <c:min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6</xdr:col>
      <xdr:colOff>1038225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295275" y="15201900"/>
        <a:ext cx="8372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118</xdr:row>
      <xdr:rowOff>219075</xdr:rowOff>
    </xdr:from>
    <xdr:to>
      <xdr:col>6</xdr:col>
      <xdr:colOff>1038225</xdr:colOff>
      <xdr:row>148</xdr:row>
      <xdr:rowOff>152400</xdr:rowOff>
    </xdr:to>
    <xdr:graphicFrame>
      <xdr:nvGraphicFramePr>
        <xdr:cNvPr id="2" name="Chart 2"/>
        <xdr:cNvGraphicFramePr/>
      </xdr:nvGraphicFramePr>
      <xdr:xfrm>
        <a:off x="304800" y="19954875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B1">
      <selection activeCell="J74" sqref="J74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3" t="s">
        <v>0</v>
      </c>
    </row>
    <row r="2" ht="12.75">
      <c r="G2" s="2"/>
    </row>
    <row r="3" spans="2:7" ht="12.75">
      <c r="B3" s="64" t="s">
        <v>1</v>
      </c>
      <c r="C3" s="52" t="s">
        <v>2</v>
      </c>
      <c r="D3" s="53"/>
      <c r="E3" s="89"/>
      <c r="F3" s="54" t="s">
        <v>4</v>
      </c>
      <c r="G3" s="90" t="s">
        <v>10</v>
      </c>
    </row>
    <row r="4" spans="2:7" ht="13.5" thickBot="1">
      <c r="B4" s="78"/>
      <c r="C4" s="72"/>
      <c r="D4" s="36"/>
      <c r="E4" s="36"/>
      <c r="F4" s="36"/>
      <c r="G4" s="75"/>
    </row>
    <row r="5" spans="2:7" ht="13.5" thickBot="1">
      <c r="B5" s="79" t="s">
        <v>3</v>
      </c>
      <c r="C5" s="36" t="s">
        <v>8</v>
      </c>
      <c r="D5" s="8">
        <v>5</v>
      </c>
      <c r="E5" s="104" t="s">
        <v>14</v>
      </c>
      <c r="F5" s="11">
        <f>(D6*D5*60)/(2*PI()*(D7/2))</f>
        <v>127.01034867432043</v>
      </c>
      <c r="G5" s="75" t="s">
        <v>9</v>
      </c>
    </row>
    <row r="6" spans="2:7" ht="13.5" thickBot="1">
      <c r="B6" s="79" t="s">
        <v>108</v>
      </c>
      <c r="C6" s="36" t="s">
        <v>6</v>
      </c>
      <c r="D6" s="9">
        <v>2.7</v>
      </c>
      <c r="E6" s="36"/>
      <c r="F6" s="36"/>
      <c r="G6" s="75"/>
    </row>
    <row r="7" spans="2:7" ht="13.5" thickBot="1">
      <c r="B7" s="79" t="s">
        <v>5</v>
      </c>
      <c r="C7" s="84" t="s">
        <v>7</v>
      </c>
      <c r="D7" s="10">
        <v>2.03</v>
      </c>
      <c r="E7" s="104" t="s">
        <v>44</v>
      </c>
      <c r="F7" s="12">
        <f>F5/60</f>
        <v>2.116839144572007</v>
      </c>
      <c r="G7" s="75" t="s">
        <v>47</v>
      </c>
    </row>
    <row r="8" spans="2:7" ht="13.5" thickBot="1">
      <c r="B8" s="80"/>
      <c r="C8" s="74"/>
      <c r="D8" s="74"/>
      <c r="E8" s="74"/>
      <c r="F8" s="74"/>
      <c r="G8" s="77"/>
    </row>
    <row r="9" spans="2:10" ht="12.75">
      <c r="B9" s="65" t="s">
        <v>11</v>
      </c>
      <c r="C9" s="94"/>
      <c r="D9" s="94"/>
      <c r="E9" s="94"/>
      <c r="F9" s="94"/>
      <c r="G9" s="96"/>
      <c r="J9" s="4"/>
    </row>
    <row r="10" spans="2:10" ht="13.5" thickBot="1">
      <c r="B10" s="60"/>
      <c r="C10" s="66"/>
      <c r="D10" s="37"/>
      <c r="E10" s="37"/>
      <c r="F10" s="37"/>
      <c r="G10" s="42"/>
      <c r="J10" s="4"/>
    </row>
    <row r="11" spans="2:10" ht="13.5" thickBot="1">
      <c r="B11" s="69" t="s">
        <v>12</v>
      </c>
      <c r="C11" s="95" t="s">
        <v>13</v>
      </c>
      <c r="D11" s="18">
        <v>9</v>
      </c>
      <c r="E11" s="39" t="s">
        <v>49</v>
      </c>
      <c r="F11" s="19">
        <f>(D14+(D16*2)+D17+D15+(D16*2))*D11/2/1000</f>
        <v>0.9945</v>
      </c>
      <c r="G11" s="42" t="s">
        <v>15</v>
      </c>
      <c r="J11" s="4"/>
    </row>
    <row r="12" spans="2:10" ht="13.5" thickBot="1">
      <c r="B12" s="62" t="s">
        <v>56</v>
      </c>
      <c r="C12" s="38"/>
      <c r="D12" s="37"/>
      <c r="E12" s="39" t="s">
        <v>26</v>
      </c>
      <c r="F12" s="20">
        <f>F11/(2*PI())*1000</f>
        <v>158.27959090488994</v>
      </c>
      <c r="G12" s="42" t="s">
        <v>20</v>
      </c>
      <c r="J12" s="4"/>
    </row>
    <row r="13" spans="2:10" ht="13.5" thickBot="1">
      <c r="B13" s="60" t="s">
        <v>21</v>
      </c>
      <c r="C13" s="107" t="s">
        <v>19</v>
      </c>
      <c r="D13" s="8">
        <v>41</v>
      </c>
      <c r="E13" s="37"/>
      <c r="F13" s="37"/>
      <c r="G13" s="42"/>
      <c r="J13" s="4"/>
    </row>
    <row r="14" spans="2:10" ht="13.5" thickBot="1">
      <c r="B14" s="60" t="s">
        <v>22</v>
      </c>
      <c r="C14" s="60" t="s">
        <v>17</v>
      </c>
      <c r="D14" s="9">
        <v>55</v>
      </c>
      <c r="E14" s="39" t="s">
        <v>99</v>
      </c>
      <c r="F14" s="12">
        <f>(F5/60)*F11</f>
        <v>2.105196529276861</v>
      </c>
      <c r="G14" s="42" t="s">
        <v>16</v>
      </c>
      <c r="J14" s="4"/>
    </row>
    <row r="15" spans="2:7" ht="13.5" thickBot="1">
      <c r="B15" s="60" t="s">
        <v>23</v>
      </c>
      <c r="C15" s="60" t="s">
        <v>18</v>
      </c>
      <c r="D15" s="9">
        <v>41</v>
      </c>
      <c r="E15" s="37"/>
      <c r="F15" s="37"/>
      <c r="G15" s="42"/>
    </row>
    <row r="16" spans="2:11" ht="13.5" thickBot="1">
      <c r="B16" s="60" t="s">
        <v>48</v>
      </c>
      <c r="C16" s="60" t="s">
        <v>58</v>
      </c>
      <c r="D16" s="111">
        <v>31</v>
      </c>
      <c r="E16" s="37"/>
      <c r="F16" s="37"/>
      <c r="G16" s="42"/>
      <c r="K16" s="2"/>
    </row>
    <row r="17" spans="2:11" ht="13.5" thickBot="1">
      <c r="B17" s="60" t="s">
        <v>25</v>
      </c>
      <c r="C17" s="60" t="s">
        <v>24</v>
      </c>
      <c r="D17" s="9">
        <v>1</v>
      </c>
      <c r="E17" s="37"/>
      <c r="F17" s="97"/>
      <c r="G17" s="42"/>
      <c r="K17" s="2"/>
    </row>
    <row r="18" spans="2:11" ht="13.5" thickBot="1">
      <c r="B18" s="38" t="s">
        <v>110</v>
      </c>
      <c r="C18" s="68" t="s">
        <v>111</v>
      </c>
      <c r="D18" s="10">
        <v>30</v>
      </c>
      <c r="E18" s="39" t="s">
        <v>112</v>
      </c>
      <c r="F18" s="106">
        <f>(D11*(D14+(D16*2)+(D17*2))/PI())/10*(1.16)+(0.2*D18)</f>
        <v>45.545547019929415</v>
      </c>
      <c r="G18" s="108" t="s">
        <v>98</v>
      </c>
      <c r="H18" s="25"/>
      <c r="I18" s="25"/>
      <c r="K18" s="2"/>
    </row>
    <row r="19" spans="2:11" ht="13.5" thickBot="1">
      <c r="B19" s="38"/>
      <c r="C19" s="38"/>
      <c r="D19" s="38"/>
      <c r="E19" s="40" t="s">
        <v>113</v>
      </c>
      <c r="F19" s="20">
        <f>(D11*(D14+(D16*2)+(D17*2))/PI())/10*(1.16)-(2*D16/10)+2</f>
        <v>35.34554701992941</v>
      </c>
      <c r="G19" s="108" t="s">
        <v>98</v>
      </c>
      <c r="K19" s="2"/>
    </row>
    <row r="20" spans="2:7" ht="13.5" thickBot="1">
      <c r="B20" s="49"/>
      <c r="C20" s="49"/>
      <c r="D20" s="49"/>
      <c r="E20" s="49"/>
      <c r="F20" s="49"/>
      <c r="G20" s="55"/>
    </row>
    <row r="21" spans="2:11" ht="12.75">
      <c r="B21" s="65" t="s">
        <v>84</v>
      </c>
      <c r="C21" s="36"/>
      <c r="D21" s="36"/>
      <c r="E21" s="36"/>
      <c r="F21" s="36"/>
      <c r="G21" s="75"/>
      <c r="H21" s="21" t="s">
        <v>100</v>
      </c>
      <c r="I21" s="13">
        <v>1.48</v>
      </c>
      <c r="K21" s="2"/>
    </row>
    <row r="22" spans="2:11" ht="13.5" thickBot="1">
      <c r="B22" s="78"/>
      <c r="C22" s="72"/>
      <c r="D22" s="7"/>
      <c r="E22" s="36"/>
      <c r="F22" s="36"/>
      <c r="G22" s="75"/>
      <c r="H22" s="14" t="s">
        <v>101</v>
      </c>
      <c r="I22" s="15">
        <v>1.45</v>
      </c>
      <c r="K22" s="2"/>
    </row>
    <row r="23" spans="2:11" ht="13.5" thickBot="1">
      <c r="B23" s="112" t="s">
        <v>85</v>
      </c>
      <c r="C23" s="72" t="s">
        <v>114</v>
      </c>
      <c r="D23" s="18">
        <v>15</v>
      </c>
      <c r="F23" s="7"/>
      <c r="G23" s="75"/>
      <c r="H23" s="14" t="s">
        <v>102</v>
      </c>
      <c r="I23" s="15">
        <v>1.42</v>
      </c>
      <c r="K23" s="2"/>
    </row>
    <row r="24" spans="2:11" ht="13.5" thickBot="1">
      <c r="B24" s="79" t="s">
        <v>117</v>
      </c>
      <c r="C24" s="110" t="s">
        <v>115</v>
      </c>
      <c r="D24" s="88">
        <v>30</v>
      </c>
      <c r="E24" s="109" t="s">
        <v>106</v>
      </c>
      <c r="F24" s="7"/>
      <c r="G24" s="75"/>
      <c r="H24" s="14" t="s">
        <v>103</v>
      </c>
      <c r="I24" s="15">
        <v>1.37</v>
      </c>
      <c r="K24" s="2"/>
    </row>
    <row r="25" spans="2:11" ht="13.5" thickBot="1">
      <c r="B25" s="79" t="s">
        <v>86</v>
      </c>
      <c r="C25" s="78" t="s">
        <v>116</v>
      </c>
      <c r="D25" s="9">
        <v>1.48</v>
      </c>
      <c r="E25" s="105" t="s">
        <v>27</v>
      </c>
      <c r="F25" s="24">
        <f>D25-((D25*(D24/(2*D23)))*0.5)</f>
        <v>0.74</v>
      </c>
      <c r="G25" s="75" t="s">
        <v>87</v>
      </c>
      <c r="H25" s="14" t="s">
        <v>104</v>
      </c>
      <c r="I25" s="15">
        <v>1.33</v>
      </c>
      <c r="K25" s="2"/>
    </row>
    <row r="26" spans="2:11" ht="13.5" thickBot="1">
      <c r="B26" s="80"/>
      <c r="C26" s="113"/>
      <c r="D26" s="113"/>
      <c r="E26" s="74"/>
      <c r="F26" s="74"/>
      <c r="G26" s="77"/>
      <c r="H26" s="16" t="s">
        <v>105</v>
      </c>
      <c r="I26" s="17">
        <v>1.29</v>
      </c>
      <c r="K26" s="2"/>
    </row>
    <row r="27" spans="2:11" ht="12.75">
      <c r="B27" s="65" t="s">
        <v>89</v>
      </c>
      <c r="C27" s="37"/>
      <c r="D27" s="37"/>
      <c r="E27" s="37"/>
      <c r="F27" s="37"/>
      <c r="G27" s="92"/>
      <c r="K27" s="2"/>
    </row>
    <row r="28" spans="2:7" ht="13.5" thickBot="1">
      <c r="B28" s="60"/>
      <c r="C28" s="66"/>
      <c r="D28" s="37"/>
      <c r="E28" s="37"/>
      <c r="F28" s="37"/>
      <c r="G28" s="42"/>
    </row>
    <row r="29" spans="2:7" ht="12.75">
      <c r="B29" s="69" t="s">
        <v>57</v>
      </c>
      <c r="C29" s="37" t="s">
        <v>50</v>
      </c>
      <c r="D29" s="8">
        <v>12</v>
      </c>
      <c r="E29" s="37"/>
      <c r="F29" s="37"/>
      <c r="G29" s="42"/>
    </row>
    <row r="30" spans="2:7" ht="12.75">
      <c r="B30" s="69" t="s">
        <v>28</v>
      </c>
      <c r="C30" s="37" t="s">
        <v>17</v>
      </c>
      <c r="D30" s="9">
        <v>40</v>
      </c>
      <c r="E30" s="37"/>
      <c r="F30" s="37"/>
      <c r="G30" s="42"/>
    </row>
    <row r="31" spans="2:7" ht="12.75">
      <c r="B31" s="69" t="s">
        <v>29</v>
      </c>
      <c r="C31" s="37" t="s">
        <v>51</v>
      </c>
      <c r="D31" s="9">
        <v>40</v>
      </c>
      <c r="E31" s="37"/>
      <c r="F31" s="37"/>
      <c r="G31" s="42"/>
    </row>
    <row r="32" spans="2:7" ht="12.75">
      <c r="B32" s="69" t="s">
        <v>45</v>
      </c>
      <c r="C32" s="37" t="s">
        <v>52</v>
      </c>
      <c r="D32" s="9">
        <v>12</v>
      </c>
      <c r="E32" s="37"/>
      <c r="F32" s="37"/>
      <c r="G32" s="42"/>
    </row>
    <row r="33" spans="2:7" ht="13.5" thickBot="1">
      <c r="B33" s="69" t="s">
        <v>46</v>
      </c>
      <c r="C33" s="86" t="s">
        <v>53</v>
      </c>
      <c r="D33" s="10">
        <v>3</v>
      </c>
      <c r="E33" s="37"/>
      <c r="F33" s="37"/>
      <c r="G33" s="42"/>
    </row>
    <row r="34" spans="2:7" ht="13.5" thickBot="1">
      <c r="B34" s="60"/>
      <c r="C34" s="37"/>
      <c r="D34" s="37"/>
      <c r="E34" s="66"/>
      <c r="F34" s="93"/>
      <c r="G34" s="42"/>
    </row>
    <row r="35" spans="2:7" ht="13.5" thickBot="1">
      <c r="B35" s="59" t="s">
        <v>54</v>
      </c>
      <c r="C35" s="37"/>
      <c r="D35" s="42"/>
      <c r="E35" s="37" t="s">
        <v>31</v>
      </c>
      <c r="F35" s="22">
        <f>(((D29+1.4)/1.414)/1.732/(2*D32*F25*F7*D30/1000*D31/1000))/(D11/D33)</f>
        <v>30.320436172438733</v>
      </c>
      <c r="G35" s="42" t="s">
        <v>30</v>
      </c>
    </row>
    <row r="36" spans="2:7" ht="13.5" thickBot="1">
      <c r="B36" s="60"/>
      <c r="C36" s="37"/>
      <c r="D36" s="42"/>
      <c r="E36" s="37"/>
      <c r="F36" s="70"/>
      <c r="G36" s="42"/>
    </row>
    <row r="37" spans="2:7" ht="13.5" thickBot="1">
      <c r="B37" s="59" t="s">
        <v>55</v>
      </c>
      <c r="C37" s="37"/>
      <c r="D37" s="42"/>
      <c r="E37" s="86" t="s">
        <v>31</v>
      </c>
      <c r="F37" s="22">
        <f>(((D29+1.4)/1.414)/(2*D32*F25*F7*D30/1000*D31/1000))/(D11/D33)</f>
        <v>52.51499545066388</v>
      </c>
      <c r="G37" s="42" t="s">
        <v>30</v>
      </c>
    </row>
    <row r="38" spans="2:7" ht="13.5" thickBot="1">
      <c r="B38" s="63"/>
      <c r="C38" s="49"/>
      <c r="D38" s="49"/>
      <c r="E38" s="49"/>
      <c r="F38" s="49"/>
      <c r="G38" s="55"/>
    </row>
    <row r="39" spans="2:7" ht="12.75">
      <c r="B39" s="65" t="s">
        <v>90</v>
      </c>
      <c r="C39" s="36"/>
      <c r="D39" s="36"/>
      <c r="E39" s="36"/>
      <c r="F39" s="36"/>
      <c r="G39" s="75"/>
    </row>
    <row r="40" spans="2:9" ht="13.5" thickBot="1">
      <c r="B40" s="78"/>
      <c r="C40" s="36"/>
      <c r="D40" s="36"/>
      <c r="E40" s="72"/>
      <c r="F40" s="36"/>
      <c r="G40" s="75"/>
      <c r="I40" s="2"/>
    </row>
    <row r="41" spans="2:9" ht="13.5" thickBot="1">
      <c r="B41" s="59" t="s">
        <v>54</v>
      </c>
      <c r="C41" s="36"/>
      <c r="D41" s="75"/>
      <c r="E41" s="36" t="s">
        <v>32</v>
      </c>
      <c r="F41" s="12">
        <f>F35*(D13*2+D14+D15+D16*2)/1000</f>
        <v>7.276904681385296</v>
      </c>
      <c r="G41" s="75" t="s">
        <v>15</v>
      </c>
      <c r="I41" s="2"/>
    </row>
    <row r="42" spans="2:9" ht="13.5" thickBot="1">
      <c r="B42" s="78"/>
      <c r="C42" s="36"/>
      <c r="D42" s="75"/>
      <c r="E42" s="36"/>
      <c r="F42" s="85"/>
      <c r="G42" s="75"/>
      <c r="I42" s="2"/>
    </row>
    <row r="43" spans="2:9" ht="13.5" thickBot="1">
      <c r="B43" s="59" t="s">
        <v>55</v>
      </c>
      <c r="C43" s="36"/>
      <c r="D43" s="75"/>
      <c r="E43" s="91" t="s">
        <v>32</v>
      </c>
      <c r="F43" s="12">
        <f>F37*(D13*2+D14+D15+D16*2)/1000</f>
        <v>12.603598908159332</v>
      </c>
      <c r="G43" s="98" t="s">
        <v>15</v>
      </c>
      <c r="H43" s="25"/>
      <c r="I43" s="2"/>
    </row>
    <row r="44" spans="2:9" ht="13.5" thickBot="1">
      <c r="B44" s="80"/>
      <c r="C44" s="74"/>
      <c r="D44" s="74"/>
      <c r="E44" s="74"/>
      <c r="F44" s="74"/>
      <c r="G44" s="77"/>
      <c r="I44" s="2"/>
    </row>
    <row r="45" spans="2:7" ht="12.75">
      <c r="B45" s="65" t="s">
        <v>91</v>
      </c>
      <c r="C45" s="37"/>
      <c r="D45" s="37"/>
      <c r="E45" s="37"/>
      <c r="F45" s="37"/>
      <c r="G45" s="42"/>
    </row>
    <row r="46" spans="2:7" ht="13.5" thickBot="1">
      <c r="B46" s="60"/>
      <c r="C46" s="66"/>
      <c r="D46" s="37"/>
      <c r="E46" s="37"/>
      <c r="F46" s="37"/>
      <c r="G46" s="42"/>
    </row>
    <row r="47" spans="2:7" ht="12.75">
      <c r="B47" s="69" t="s">
        <v>33</v>
      </c>
      <c r="C47" s="37" t="s">
        <v>34</v>
      </c>
      <c r="D47" s="8">
        <v>1.32</v>
      </c>
      <c r="E47" s="37"/>
      <c r="F47" s="37"/>
      <c r="G47" s="42"/>
    </row>
    <row r="48" spans="2:7" ht="12.75">
      <c r="B48" s="69" t="s">
        <v>35</v>
      </c>
      <c r="C48" s="37" t="s">
        <v>36</v>
      </c>
      <c r="D48" s="9">
        <v>1.8</v>
      </c>
      <c r="E48" s="37"/>
      <c r="F48" s="37"/>
      <c r="G48" s="42"/>
    </row>
    <row r="49" spans="2:7" ht="12.75">
      <c r="B49" s="69" t="s">
        <v>37</v>
      </c>
      <c r="C49" s="68" t="s">
        <v>38</v>
      </c>
      <c r="D49" s="23">
        <v>2</v>
      </c>
      <c r="E49" s="37"/>
      <c r="F49" s="37"/>
      <c r="G49" s="42"/>
    </row>
    <row r="50" spans="2:7" ht="13.5" thickBot="1">
      <c r="B50" s="60"/>
      <c r="C50" s="38"/>
      <c r="D50" s="38"/>
      <c r="E50" s="66"/>
      <c r="F50" s="38"/>
      <c r="G50" s="42"/>
    </row>
    <row r="51" spans="2:7" ht="13.5" thickBot="1">
      <c r="B51" s="59" t="s">
        <v>54</v>
      </c>
      <c r="C51" s="37"/>
      <c r="D51" s="37"/>
      <c r="E51" s="62" t="s">
        <v>39</v>
      </c>
      <c r="F51" s="87">
        <f>(PI()*((D47/2)*(D47/2))*F35*D49*D48)/D16</f>
        <v>4.818523653587904</v>
      </c>
      <c r="G51" s="42" t="s">
        <v>20</v>
      </c>
    </row>
    <row r="52" spans="2:7" ht="13.5" thickBot="1">
      <c r="B52" s="60"/>
      <c r="C52" s="37"/>
      <c r="D52" s="37"/>
      <c r="E52" s="62"/>
      <c r="F52" s="71"/>
      <c r="G52" s="42"/>
    </row>
    <row r="53" spans="2:7" ht="13.5" thickBot="1">
      <c r="B53" s="59" t="s">
        <v>55</v>
      </c>
      <c r="C53" s="37"/>
      <c r="D53" s="37"/>
      <c r="E53" s="67" t="s">
        <v>39</v>
      </c>
      <c r="F53" s="87">
        <f>(PI()*((D47/2)*(D47/2))*F37*D49*D48)/D16</f>
        <v>8.345682968014248</v>
      </c>
      <c r="G53" s="42" t="s">
        <v>20</v>
      </c>
    </row>
    <row r="54" spans="2:7" ht="13.5" thickBot="1">
      <c r="B54" s="63"/>
      <c r="C54" s="49"/>
      <c r="D54" s="49"/>
      <c r="E54" s="49"/>
      <c r="F54" s="49"/>
      <c r="G54" s="55"/>
    </row>
    <row r="55" spans="2:7" ht="12.75">
      <c r="B55" s="65" t="s">
        <v>92</v>
      </c>
      <c r="C55" s="36"/>
      <c r="D55" s="36"/>
      <c r="E55" s="36"/>
      <c r="F55" s="36"/>
      <c r="G55" s="75"/>
    </row>
    <row r="56" spans="2:7" ht="13.5" thickBot="1">
      <c r="B56" s="78"/>
      <c r="C56" s="72"/>
      <c r="D56" s="36"/>
      <c r="E56" s="36"/>
      <c r="F56" s="36"/>
      <c r="G56" s="75"/>
    </row>
    <row r="57" spans="2:7" ht="13.5" thickBot="1">
      <c r="B57" s="79" t="s">
        <v>42</v>
      </c>
      <c r="C57" s="73" t="s">
        <v>43</v>
      </c>
      <c r="D57" s="34">
        <v>0.0178</v>
      </c>
      <c r="E57" s="36"/>
      <c r="F57" s="36"/>
      <c r="G57" s="75"/>
    </row>
    <row r="58" spans="2:7" ht="13.5" thickBot="1">
      <c r="B58" s="78"/>
      <c r="C58" s="36"/>
      <c r="D58" s="36"/>
      <c r="E58" s="72"/>
      <c r="F58" s="7"/>
      <c r="G58" s="75"/>
    </row>
    <row r="59" spans="2:9" ht="13.5" thickBot="1">
      <c r="B59" s="59" t="s">
        <v>54</v>
      </c>
      <c r="C59" s="36"/>
      <c r="D59" s="75"/>
      <c r="E59" s="36" t="s">
        <v>40</v>
      </c>
      <c r="F59" s="12">
        <f>((F41*D57*D11*2/D33)/((PI()*((D47/2)*(D47/2)))*D49))</f>
        <v>0.2839554440499754</v>
      </c>
      <c r="G59" s="75" t="s">
        <v>41</v>
      </c>
      <c r="I59" s="2"/>
    </row>
    <row r="60" spans="2:9" ht="13.5" thickBot="1">
      <c r="B60" s="78"/>
      <c r="C60" s="36"/>
      <c r="D60" s="75"/>
      <c r="E60" s="36"/>
      <c r="F60" s="75"/>
      <c r="G60" s="75"/>
      <c r="I60" s="2"/>
    </row>
    <row r="61" spans="2:9" ht="13.5" thickBot="1">
      <c r="B61" s="59" t="s">
        <v>55</v>
      </c>
      <c r="C61" s="36"/>
      <c r="D61" s="75"/>
      <c r="E61" s="76" t="s">
        <v>40</v>
      </c>
      <c r="F61" s="12">
        <f>(((F43*D57*D11*2/D33)/((PI()*((D47/2)*(D47/2)))*D49)))/3</f>
        <v>0.16393694303151915</v>
      </c>
      <c r="G61" s="75" t="s">
        <v>41</v>
      </c>
      <c r="I61" s="2"/>
    </row>
    <row r="62" spans="2:9" ht="12.75">
      <c r="B62" s="78"/>
      <c r="C62" s="36"/>
      <c r="D62" s="36"/>
      <c r="E62" s="36"/>
      <c r="F62" s="36"/>
      <c r="G62" s="75"/>
      <c r="I62" s="2"/>
    </row>
    <row r="63" spans="2:9" ht="13.5" thickBot="1">
      <c r="B63" s="80"/>
      <c r="C63" s="74"/>
      <c r="D63" s="74"/>
      <c r="E63" s="74"/>
      <c r="F63" s="74"/>
      <c r="G63" s="77"/>
      <c r="I63" s="2"/>
    </row>
    <row r="64" spans="2:7" ht="12.75">
      <c r="B64" s="65" t="s">
        <v>93</v>
      </c>
      <c r="C64" s="37"/>
      <c r="D64" s="37"/>
      <c r="E64" s="37"/>
      <c r="F64" s="37"/>
      <c r="G64" s="42"/>
    </row>
    <row r="65" spans="2:7" ht="12.75">
      <c r="B65" s="60" t="s">
        <v>118</v>
      </c>
      <c r="C65" s="37"/>
      <c r="D65" s="37"/>
      <c r="E65" s="37"/>
      <c r="F65" s="37"/>
      <c r="G65" s="42"/>
    </row>
    <row r="66" spans="2:7" ht="13.5" thickBot="1">
      <c r="B66" s="60"/>
      <c r="C66" s="37"/>
      <c r="D66" s="37"/>
      <c r="E66" s="35" t="s">
        <v>54</v>
      </c>
      <c r="F66" s="37"/>
      <c r="G66" s="42"/>
    </row>
    <row r="67" spans="2:7" ht="12.75">
      <c r="B67" s="61" t="s">
        <v>59</v>
      </c>
      <c r="C67" s="38" t="s">
        <v>60</v>
      </c>
      <c r="D67" s="30">
        <v>1.23</v>
      </c>
      <c r="E67" s="41" t="s">
        <v>61</v>
      </c>
      <c r="F67" s="26">
        <f>(0.5*D67*(PI()*((D7/2)*(D7/2)))*(D70*D70*D70)*(D68/100))</f>
        <v>756.3811020339598</v>
      </c>
      <c r="G67" s="42" t="s">
        <v>62</v>
      </c>
    </row>
    <row r="68" spans="2:7" ht="12.75">
      <c r="B68" s="61" t="s">
        <v>63</v>
      </c>
      <c r="C68" s="38" t="s">
        <v>64</v>
      </c>
      <c r="D68" s="31">
        <v>38</v>
      </c>
      <c r="E68" s="41" t="s">
        <v>65</v>
      </c>
      <c r="F68" s="27">
        <f>F69/D29</f>
        <v>34.5</v>
      </c>
      <c r="G68" s="42" t="s">
        <v>66</v>
      </c>
    </row>
    <row r="69" spans="2:7" ht="12.75">
      <c r="B69" s="61" t="s">
        <v>71</v>
      </c>
      <c r="C69" s="38" t="s">
        <v>69</v>
      </c>
      <c r="D69" s="32">
        <v>1.4</v>
      </c>
      <c r="E69" s="48" t="s">
        <v>67</v>
      </c>
      <c r="F69" s="28">
        <f>VLOOKUP(F67,Sheet2!B5:C314,2,TRUE)</f>
        <v>414</v>
      </c>
      <c r="G69" s="42" t="s">
        <v>62</v>
      </c>
    </row>
    <row r="70" spans="2:7" ht="13.5" thickBot="1">
      <c r="B70" s="61" t="s">
        <v>109</v>
      </c>
      <c r="C70" s="38" t="s">
        <v>16</v>
      </c>
      <c r="D70" s="33">
        <v>10</v>
      </c>
      <c r="E70" s="48" t="s">
        <v>68</v>
      </c>
      <c r="F70" s="28">
        <f>F69*100/F67</f>
        <v>54.73431301849373</v>
      </c>
      <c r="G70" s="42" t="s">
        <v>64</v>
      </c>
    </row>
    <row r="71" spans="2:7" ht="12.75">
      <c r="B71" s="60"/>
      <c r="C71" s="37"/>
      <c r="D71" s="42"/>
      <c r="E71" s="48" t="s">
        <v>94</v>
      </c>
      <c r="F71" s="29">
        <f>VLOOKUP(F67,Sheet2!B5:E314,4,TRUE)</f>
        <v>337.97796728048326</v>
      </c>
      <c r="G71" s="42" t="s">
        <v>62</v>
      </c>
    </row>
    <row r="72" spans="2:7" ht="12.75">
      <c r="B72" s="61"/>
      <c r="C72" s="38"/>
      <c r="D72" s="43"/>
      <c r="E72" s="41" t="s">
        <v>70</v>
      </c>
      <c r="F72" s="27">
        <f>D69*F68</f>
        <v>48.3</v>
      </c>
      <c r="G72" s="42" t="s">
        <v>62</v>
      </c>
    </row>
    <row r="73" spans="1:7" ht="12.75">
      <c r="A73" s="56"/>
      <c r="B73" s="60"/>
      <c r="C73" s="37"/>
      <c r="D73" s="42"/>
      <c r="E73" s="41" t="s">
        <v>72</v>
      </c>
      <c r="F73" s="27">
        <f>F69-F72</f>
        <v>365.7</v>
      </c>
      <c r="G73" s="42" t="s">
        <v>62</v>
      </c>
    </row>
    <row r="74" spans="1:7" ht="12.75">
      <c r="A74" s="57"/>
      <c r="B74" s="60"/>
      <c r="C74" s="38"/>
      <c r="D74" s="44"/>
      <c r="E74" s="81" t="s">
        <v>73</v>
      </c>
      <c r="F74" s="27">
        <f>F73/D29</f>
        <v>30.474999999999998</v>
      </c>
      <c r="G74" s="42" t="s">
        <v>66</v>
      </c>
    </row>
    <row r="75" spans="1:9" ht="12.75">
      <c r="A75" s="58"/>
      <c r="B75" s="60"/>
      <c r="C75" s="38"/>
      <c r="D75" s="44"/>
      <c r="E75" s="48" t="s">
        <v>95</v>
      </c>
      <c r="F75" s="28">
        <f>F73*100/F67</f>
        <v>48.34864316633613</v>
      </c>
      <c r="G75" s="42" t="s">
        <v>64</v>
      </c>
      <c r="I75" s="2"/>
    </row>
    <row r="76" spans="1:9" ht="13.5" thickBot="1">
      <c r="A76" s="58"/>
      <c r="B76" s="61"/>
      <c r="C76" s="38"/>
      <c r="D76" s="43"/>
      <c r="E76" s="82" t="s">
        <v>74</v>
      </c>
      <c r="F76" s="47">
        <f>F70*D68/100</f>
        <v>20.799038947027615</v>
      </c>
      <c r="G76" s="42" t="s">
        <v>64</v>
      </c>
      <c r="I76" s="2"/>
    </row>
    <row r="77" spans="2:9" ht="12.75">
      <c r="B77" s="60"/>
      <c r="C77" s="38"/>
      <c r="D77" s="38"/>
      <c r="E77" s="37"/>
      <c r="F77" s="39"/>
      <c r="G77" s="42"/>
      <c r="I77" s="2"/>
    </row>
    <row r="78" spans="2:9" ht="13.5" thickBot="1">
      <c r="B78" s="61"/>
      <c r="C78" s="38"/>
      <c r="D78" s="45"/>
      <c r="E78" s="35" t="s">
        <v>55</v>
      </c>
      <c r="F78" s="40"/>
      <c r="G78" s="42"/>
      <c r="I78" s="2"/>
    </row>
    <row r="79" spans="2:9" ht="12.75">
      <c r="B79" s="61"/>
      <c r="C79" s="45"/>
      <c r="D79" s="42"/>
      <c r="E79" s="41" t="s">
        <v>61</v>
      </c>
      <c r="F79" s="26">
        <f>(0.5*D67*(PI()*((D7/2)*(D7/2)))*(D70*D70*D70)*(D68/100))</f>
        <v>756.3811020339598</v>
      </c>
      <c r="G79" s="42" t="s">
        <v>62</v>
      </c>
      <c r="I79" s="2"/>
    </row>
    <row r="80" spans="2:9" ht="12.75">
      <c r="B80" s="61"/>
      <c r="C80" s="45"/>
      <c r="D80" s="42"/>
      <c r="E80" s="41" t="s">
        <v>65</v>
      </c>
      <c r="F80" s="27">
        <f>F81/D29</f>
        <v>40.5</v>
      </c>
      <c r="G80" s="42" t="s">
        <v>66</v>
      </c>
      <c r="I80" s="2"/>
    </row>
    <row r="81" spans="2:9" ht="12.75">
      <c r="B81" s="61"/>
      <c r="C81" s="45"/>
      <c r="D81" s="42"/>
      <c r="E81" s="48" t="s">
        <v>67</v>
      </c>
      <c r="F81" s="28">
        <f>VLOOKUP(F79,Sheet3!B5:C314,2,TRUE)</f>
        <v>486</v>
      </c>
      <c r="G81" s="42" t="s">
        <v>62</v>
      </c>
      <c r="I81" s="2"/>
    </row>
    <row r="82" spans="2:7" ht="12.75">
      <c r="B82" s="61"/>
      <c r="C82" s="45"/>
      <c r="D82" s="42"/>
      <c r="E82" s="48" t="s">
        <v>68</v>
      </c>
      <c r="F82" s="28">
        <f>F81*100/F79</f>
        <v>64.25332397823178</v>
      </c>
      <c r="G82" s="42" t="s">
        <v>64</v>
      </c>
    </row>
    <row r="83" spans="2:7" ht="12.75">
      <c r="B83" s="60"/>
      <c r="C83" s="38"/>
      <c r="D83" s="42"/>
      <c r="E83" s="48" t="s">
        <v>94</v>
      </c>
      <c r="F83" s="29">
        <f>VLOOKUP(F79,Sheet3!B5:E314,4,TRUE)</f>
        <v>268.8975708074493</v>
      </c>
      <c r="G83" s="42" t="s">
        <v>62</v>
      </c>
    </row>
    <row r="84" spans="2:7" ht="12.75">
      <c r="B84" s="61"/>
      <c r="C84" s="45"/>
      <c r="D84" s="42"/>
      <c r="E84" s="41" t="s">
        <v>70</v>
      </c>
      <c r="F84" s="27">
        <f>D69*F80</f>
        <v>56.699999999999996</v>
      </c>
      <c r="G84" s="42" t="s">
        <v>62</v>
      </c>
    </row>
    <row r="85" spans="2:7" ht="12.75">
      <c r="B85" s="61"/>
      <c r="C85" s="45"/>
      <c r="D85" s="42"/>
      <c r="E85" s="41" t="s">
        <v>72</v>
      </c>
      <c r="F85" s="27">
        <f>F81-F84</f>
        <v>429.3</v>
      </c>
      <c r="G85" s="42" t="s">
        <v>62</v>
      </c>
    </row>
    <row r="86" spans="2:7" ht="12.75">
      <c r="B86" s="62"/>
      <c r="C86" s="46"/>
      <c r="D86" s="42"/>
      <c r="E86" s="41" t="s">
        <v>73</v>
      </c>
      <c r="F86" s="27">
        <f>F85/D29</f>
        <v>35.775</v>
      </c>
      <c r="G86" s="42" t="s">
        <v>66</v>
      </c>
    </row>
    <row r="87" spans="2:7" ht="12.75">
      <c r="B87" s="62"/>
      <c r="C87" s="46"/>
      <c r="D87" s="42"/>
      <c r="E87" s="48" t="s">
        <v>95</v>
      </c>
      <c r="F87" s="28">
        <f>F85*100/F79</f>
        <v>56.75710284743806</v>
      </c>
      <c r="G87" s="42" t="s">
        <v>64</v>
      </c>
    </row>
    <row r="88" spans="2:7" ht="13.5" thickBot="1">
      <c r="B88" s="60"/>
      <c r="C88" s="38"/>
      <c r="D88" s="42"/>
      <c r="E88" s="83" t="s">
        <v>74</v>
      </c>
      <c r="F88" s="47">
        <f>F82*D68/100</f>
        <v>24.416263111728075</v>
      </c>
      <c r="G88" s="42" t="s">
        <v>64</v>
      </c>
    </row>
    <row r="89" spans="2:7" ht="13.5" thickBot="1">
      <c r="B89" s="63"/>
      <c r="C89" s="49"/>
      <c r="D89" s="49"/>
      <c r="E89" s="50"/>
      <c r="F89" s="51"/>
      <c r="G89" s="55"/>
    </row>
    <row r="90" spans="2:8" ht="18">
      <c r="B90" s="99" t="s">
        <v>54</v>
      </c>
      <c r="C90" s="101"/>
      <c r="D90" s="101"/>
      <c r="E90" s="101"/>
      <c r="F90" s="101"/>
      <c r="G90" s="102"/>
      <c r="H90" s="2"/>
    </row>
    <row r="91" spans="2:6" ht="12.75">
      <c r="B91" s="37"/>
      <c r="F91" s="37"/>
    </row>
    <row r="92" ht="12.75">
      <c r="F92" s="37"/>
    </row>
    <row r="93" ht="12.75">
      <c r="F93" s="37"/>
    </row>
    <row r="94" ht="12.75">
      <c r="F94" s="37"/>
    </row>
    <row r="95" ht="12.75">
      <c r="F95" s="37"/>
    </row>
    <row r="96" ht="12.75">
      <c r="F96" s="37"/>
    </row>
    <row r="97" ht="12.75">
      <c r="F97" s="37"/>
    </row>
    <row r="98" ht="12.75">
      <c r="F98" s="37"/>
    </row>
    <row r="99" ht="12.75">
      <c r="F99" s="37"/>
    </row>
    <row r="100" ht="12.75">
      <c r="F100" s="37"/>
    </row>
    <row r="101" ht="12.75">
      <c r="F101" s="37"/>
    </row>
    <row r="102" ht="12.75">
      <c r="F102" s="37"/>
    </row>
    <row r="103" ht="12.75">
      <c r="F103" s="37"/>
    </row>
    <row r="104" ht="12.75">
      <c r="F104" s="37"/>
    </row>
    <row r="105" ht="12.75">
      <c r="F105" s="37"/>
    </row>
    <row r="106" ht="12.75">
      <c r="F106" s="37"/>
    </row>
    <row r="107" ht="12.75">
      <c r="F107" s="37"/>
    </row>
    <row r="108" ht="12.75">
      <c r="F108" s="37"/>
    </row>
    <row r="109" ht="12.75">
      <c r="F109" s="37"/>
    </row>
    <row r="110" ht="12.75">
      <c r="F110" s="37"/>
    </row>
    <row r="111" ht="12.75">
      <c r="F111" s="37"/>
    </row>
    <row r="112" ht="12.75">
      <c r="F112" s="37"/>
    </row>
    <row r="113" ht="12.75">
      <c r="F113" s="37"/>
    </row>
    <row r="114" ht="12.75">
      <c r="F114" s="37"/>
    </row>
    <row r="115" ht="12.75">
      <c r="F115" s="37"/>
    </row>
    <row r="116" ht="12.75">
      <c r="F116" s="37"/>
    </row>
    <row r="117" ht="12.75">
      <c r="F117" s="37"/>
    </row>
    <row r="118" ht="12.75">
      <c r="F118" s="37"/>
    </row>
    <row r="119" spans="1:7" ht="18">
      <c r="A119" s="100"/>
      <c r="B119" s="99" t="s">
        <v>107</v>
      </c>
      <c r="C119" s="101"/>
      <c r="D119" s="101"/>
      <c r="E119" s="101"/>
      <c r="F119" s="101"/>
      <c r="G119" s="103"/>
    </row>
    <row r="120" spans="6:7" ht="12.75">
      <c r="F120" s="37"/>
      <c r="G120" s="100"/>
    </row>
    <row r="121" ht="12.75">
      <c r="F121" s="37"/>
    </row>
    <row r="122" ht="12.75">
      <c r="F122" s="37"/>
    </row>
    <row r="123" ht="12.75">
      <c r="F123" s="37"/>
    </row>
    <row r="124" ht="12.75">
      <c r="F124" s="37"/>
    </row>
    <row r="125" ht="12.75">
      <c r="F125" s="37"/>
    </row>
    <row r="126" ht="12.75">
      <c r="F126" s="37"/>
    </row>
    <row r="127" ht="12.75">
      <c r="F127" s="37"/>
    </row>
    <row r="128" ht="12.75">
      <c r="F128" s="37"/>
    </row>
    <row r="129" ht="12.75">
      <c r="F129" s="37"/>
    </row>
    <row r="130" ht="12.75">
      <c r="F130" s="37"/>
    </row>
    <row r="131" ht="12.75">
      <c r="F131" s="37"/>
    </row>
    <row r="132" ht="12.75">
      <c r="F132" s="37"/>
    </row>
    <row r="133" ht="12.75">
      <c r="F133" s="37"/>
    </row>
    <row r="134" ht="12.75">
      <c r="F134" s="37"/>
    </row>
    <row r="135" ht="12.75">
      <c r="F135" s="37"/>
    </row>
    <row r="136" spans="1:6" ht="12.75">
      <c r="A136" s="37"/>
      <c r="F136" s="37"/>
    </row>
  </sheetData>
  <dataValidations count="1">
    <dataValidation type="list" allowBlank="1" showInputMessage="1" showErrorMessage="1" sqref="D25">
      <formula1>$I$21:$I$26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9" sqref="J9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6" customWidth="1"/>
    <col min="16" max="16384" width="11.421875" style="0" customWidth="1"/>
  </cols>
  <sheetData>
    <row r="3" spans="1:15" ht="12.75">
      <c r="A3" t="s">
        <v>75</v>
      </c>
      <c r="B3" t="s">
        <v>76</v>
      </c>
      <c r="C3" t="s">
        <v>77</v>
      </c>
      <c r="E3" t="s">
        <v>78</v>
      </c>
      <c r="H3" t="s">
        <v>79</v>
      </c>
      <c r="I3" t="s">
        <v>80</v>
      </c>
      <c r="J3" t="s">
        <v>81</v>
      </c>
      <c r="K3" t="s">
        <v>82</v>
      </c>
      <c r="L3" t="s">
        <v>83</v>
      </c>
      <c r="M3" t="s">
        <v>96</v>
      </c>
      <c r="O3" s="6" t="s">
        <v>88</v>
      </c>
    </row>
    <row r="4" ht="12.75">
      <c r="M4" t="s">
        <v>97</v>
      </c>
    </row>
    <row r="5" spans="1:16" ht="12.75">
      <c r="A5">
        <v>0.1</v>
      </c>
      <c r="B5">
        <f>C5+E5</f>
        <v>1.2028395544405</v>
      </c>
      <c r="C5">
        <f>A5*Sheet1!D29</f>
        <v>1.2000000000000002</v>
      </c>
      <c r="E5">
        <f>(A5*A5)*O5</f>
        <v>0.0028395544404997545</v>
      </c>
      <c r="I5" s="5"/>
      <c r="O5" s="6">
        <f>Sheet1!F59</f>
        <v>0.2839554440499754</v>
      </c>
      <c r="P5" s="5"/>
    </row>
    <row r="6" spans="1:15" ht="12.75">
      <c r="A6">
        <v>0.2</v>
      </c>
      <c r="B6">
        <f>C6+E6</f>
        <v>2.4113582177619994</v>
      </c>
      <c r="C6">
        <f>A6*Sheet1!D29</f>
        <v>2.4000000000000004</v>
      </c>
      <c r="E6">
        <f aca="true" t="shared" si="0" ref="E6:E69">(A6*A6)*O6</f>
        <v>0.011358217761999018</v>
      </c>
      <c r="I6" s="5"/>
      <c r="O6" s="6">
        <f>Sheet1!F59</f>
        <v>0.2839554440499754</v>
      </c>
    </row>
    <row r="7" spans="1:15" ht="12.75">
      <c r="A7">
        <v>0.3</v>
      </c>
      <c r="B7">
        <f>C7+E7</f>
        <v>3.6255559899644973</v>
      </c>
      <c r="C7">
        <f>A7*Sheet1!D29</f>
        <v>3.5999999999999996</v>
      </c>
      <c r="E7">
        <f t="shared" si="0"/>
        <v>0.025555989964497785</v>
      </c>
      <c r="H7">
        <v>2</v>
      </c>
      <c r="I7" s="5">
        <f>(0.5*Sheet1!D67*(3.141593*((Sheet1!D7/2)*(Sheet1!D7/2)))*(H7*H7*H7)*(Sheet1!D68/100))</f>
        <v>6.051049483495378</v>
      </c>
      <c r="J7">
        <f>VLOOKUP(I7,B5:C334,2,TRUE)</f>
        <v>4.800000000000001</v>
      </c>
      <c r="K7">
        <f>J7/Sheet1!D29*Sheet1!D69</f>
        <v>0.56</v>
      </c>
      <c r="L7">
        <f>J7-K7</f>
        <v>4.24</v>
      </c>
      <c r="O7" s="6">
        <f>Sheet1!F59</f>
        <v>0.2839554440499754</v>
      </c>
    </row>
    <row r="8" spans="1:15" ht="12.75">
      <c r="A8">
        <v>0.4</v>
      </c>
      <c r="B8">
        <f aca="true" t="shared" si="1" ref="B8:B71">C8+E8</f>
        <v>4.845432871047997</v>
      </c>
      <c r="C8">
        <f>A8*Sheet1!D29</f>
        <v>4.800000000000001</v>
      </c>
      <c r="E8">
        <f t="shared" si="0"/>
        <v>0.04543287104799607</v>
      </c>
      <c r="H8">
        <v>2.5</v>
      </c>
      <c r="I8" s="5">
        <f>(0.5*Sheet1!D67*(3.141593*((Sheet1!D7/2)*(Sheet1!D7/2)))*(H8*H8*H8)*(Sheet1!D68/100))</f>
        <v>11.81845602245191</v>
      </c>
      <c r="J8">
        <f>VLOOKUP(I8,B5:C334,2,TRUE)</f>
        <v>10.8</v>
      </c>
      <c r="K8">
        <f>J8/Sheet1!D29*Sheet1!D69</f>
        <v>1.26</v>
      </c>
      <c r="L8">
        <f>J8-K8</f>
        <v>9.540000000000001</v>
      </c>
      <c r="O8" s="6">
        <f>Sheet1!F59</f>
        <v>0.2839554440499754</v>
      </c>
    </row>
    <row r="9" spans="1:15" ht="12.75">
      <c r="A9">
        <v>0.5</v>
      </c>
      <c r="B9">
        <f t="shared" si="1"/>
        <v>6.070988861012494</v>
      </c>
      <c r="C9">
        <f>A9*Sheet1!D29</f>
        <v>6</v>
      </c>
      <c r="E9">
        <f t="shared" si="0"/>
        <v>0.07098886101249385</v>
      </c>
      <c r="H9">
        <v>3</v>
      </c>
      <c r="I9" s="5">
        <f>(0.5*Sheet1!D67*(3.141593*((Sheet1!D7/2)*(Sheet1!D7/2)))*(H9*H9*H9)*(Sheet1!D68/100))</f>
        <v>20.4222920067969</v>
      </c>
      <c r="J9">
        <f>VLOOKUP(I9,B5:C334,2,TRUE)</f>
        <v>19.200000000000003</v>
      </c>
      <c r="K9">
        <f>J9/Sheet1!D29*Sheet1!D69</f>
        <v>2.24</v>
      </c>
      <c r="L9">
        <f aca="true" t="shared" si="2" ref="L9:L27">J9-K9</f>
        <v>16.96</v>
      </c>
      <c r="O9" s="6">
        <f>Sheet1!F59</f>
        <v>0.2839554440499754</v>
      </c>
    </row>
    <row r="10" spans="1:15" ht="12.75">
      <c r="A10">
        <v>0.6</v>
      </c>
      <c r="B10">
        <f t="shared" si="1"/>
        <v>7.30222395985799</v>
      </c>
      <c r="C10">
        <f>A10*Sheet1!D29</f>
        <v>7.199999999999999</v>
      </c>
      <c r="E10">
        <f t="shared" si="0"/>
        <v>0.10222395985799114</v>
      </c>
      <c r="H10">
        <v>3.5</v>
      </c>
      <c r="I10" s="5">
        <f>(0.5*Sheet1!D67*(3.141593*((Sheet1!D7/2)*(Sheet1!D7/2)))*(H10*H10*H10)*(Sheet1!D68/100))</f>
        <v>32.42984332560804</v>
      </c>
      <c r="J10">
        <f>VLOOKUP(I10,B5:C334,2,TRUE)</f>
        <v>30</v>
      </c>
      <c r="K10">
        <f>J10/Sheet1!D29*Sheet1!D69</f>
        <v>3.5</v>
      </c>
      <c r="L10">
        <f t="shared" si="2"/>
        <v>26.5</v>
      </c>
      <c r="O10" s="6">
        <f>Sheet1!F59</f>
        <v>0.2839554440499754</v>
      </c>
    </row>
    <row r="11" spans="1:15" ht="12.75">
      <c r="A11">
        <v>0.7</v>
      </c>
      <c r="B11">
        <f t="shared" si="1"/>
        <v>8.539138167584486</v>
      </c>
      <c r="C11">
        <f>A11*Sheet1!D29</f>
        <v>8.399999999999999</v>
      </c>
      <c r="E11">
        <f t="shared" si="0"/>
        <v>0.13913816758448794</v>
      </c>
      <c r="H11">
        <v>4</v>
      </c>
      <c r="I11" s="5">
        <f>(0.5*Sheet1!D67*(3.141593*((Sheet1!D7/2)*(Sheet1!D7/2)))*(H11*H11*H11)*(Sheet1!D68/100))</f>
        <v>48.40839586796302</v>
      </c>
      <c r="J11">
        <f>VLOOKUP(I11,B5:C334,2,TRUE)</f>
        <v>44.400000000000006</v>
      </c>
      <c r="K11">
        <f>J11/Sheet1!D29*Sheet1!D69</f>
        <v>5.180000000000001</v>
      </c>
      <c r="L11">
        <f t="shared" si="2"/>
        <v>39.220000000000006</v>
      </c>
      <c r="O11" s="6">
        <f>Sheet1!F59</f>
        <v>0.2839554440499754</v>
      </c>
    </row>
    <row r="12" spans="1:15" ht="12.75">
      <c r="A12">
        <v>0.8</v>
      </c>
      <c r="B12">
        <f t="shared" si="1"/>
        <v>9.781731484191985</v>
      </c>
      <c r="C12">
        <f>A12*Sheet1!D29</f>
        <v>9.600000000000001</v>
      </c>
      <c r="E12">
        <f t="shared" si="0"/>
        <v>0.1817314841919843</v>
      </c>
      <c r="H12">
        <v>4.5</v>
      </c>
      <c r="I12" s="5">
        <f>(0.5*Sheet1!D67*(3.141593*((Sheet1!D7/2)*(Sheet1!D7/2)))*(H12*H12*H12)*(Sheet1!D68/100))</f>
        <v>68.92523552293953</v>
      </c>
      <c r="J12">
        <f>VLOOKUP(I12,B5:C334,2,TRUE)</f>
        <v>61.199999999999996</v>
      </c>
      <c r="K12">
        <f>J12/Sheet1!D29*Sheet1!D69</f>
        <v>7.139999999999999</v>
      </c>
      <c r="L12">
        <f t="shared" si="2"/>
        <v>54.059999999999995</v>
      </c>
      <c r="O12" s="6">
        <f>Sheet1!F59</f>
        <v>0.2839554440499754</v>
      </c>
    </row>
    <row r="13" spans="1:15" ht="12.75">
      <c r="A13">
        <v>0.9</v>
      </c>
      <c r="B13">
        <f t="shared" si="1"/>
        <v>11.030003909680481</v>
      </c>
      <c r="C13">
        <f>A13*Sheet1!D29</f>
        <v>10.8</v>
      </c>
      <c r="E13">
        <f t="shared" si="0"/>
        <v>0.2300039096804801</v>
      </c>
      <c r="H13">
        <v>5</v>
      </c>
      <c r="I13" s="5">
        <f>(0.5*Sheet1!D67*(3.141593*((Sheet1!D7/2)*(Sheet1!D7/2)))*(H13*H13*H13)*(Sheet1!D68/100))</f>
        <v>94.54764817961528</v>
      </c>
      <c r="J13">
        <f>VLOOKUP(I13,B5:C334,2,TRUE)</f>
        <v>80.4</v>
      </c>
      <c r="K13">
        <f>J13/Sheet1!D29*Sheet1!D69</f>
        <v>9.379999999999999</v>
      </c>
      <c r="L13">
        <f t="shared" si="2"/>
        <v>71.02000000000001</v>
      </c>
      <c r="O13" s="6">
        <f>Sheet1!F59</f>
        <v>0.2839554440499754</v>
      </c>
    </row>
    <row r="14" spans="1:15" ht="12.75">
      <c r="A14">
        <v>1</v>
      </c>
      <c r="B14">
        <f t="shared" si="1"/>
        <v>12.283955444049976</v>
      </c>
      <c r="C14">
        <f>A14*Sheet1!D29</f>
        <v>12</v>
      </c>
      <c r="E14">
        <f t="shared" si="0"/>
        <v>0.2839554440499754</v>
      </c>
      <c r="H14">
        <v>5.5</v>
      </c>
      <c r="I14" s="5">
        <f>(0.5*Sheet1!D67*(3.141593*((Sheet1!D7/2)*(Sheet1!D7/2)))*(H14*H14*H14)*(Sheet1!D68/100))</f>
        <v>125.84291972706794</v>
      </c>
      <c r="J14">
        <f>VLOOKUP(I14,B5:C334,2,TRUE)</f>
        <v>103.19999999999999</v>
      </c>
      <c r="K14">
        <f>J14/Sheet1!D29*Sheet1!D69</f>
        <v>12.04</v>
      </c>
      <c r="L14">
        <f t="shared" si="2"/>
        <v>91.16</v>
      </c>
      <c r="O14" s="6">
        <f>Sheet1!F59</f>
        <v>0.2839554440499754</v>
      </c>
    </row>
    <row r="15" spans="1:15" ht="12.75">
      <c r="A15">
        <v>1.1</v>
      </c>
      <c r="B15">
        <f t="shared" si="1"/>
        <v>13.543586087300472</v>
      </c>
      <c r="C15">
        <f>A15*Sheet1!D29</f>
        <v>13.200000000000001</v>
      </c>
      <c r="E15">
        <f t="shared" si="0"/>
        <v>0.3435860873004703</v>
      </c>
      <c r="H15">
        <v>6</v>
      </c>
      <c r="I15" s="5">
        <f>(0.5*Sheet1!D67*(3.141593*((Sheet1!D7/2)*(Sheet1!D7/2)))*(H15*H15*H15)*(Sheet1!D68/100))</f>
        <v>163.3783360543752</v>
      </c>
      <c r="J15">
        <f>VLOOKUP(I15,B5:C334,2,TRUE)</f>
        <v>129.60000000000002</v>
      </c>
      <c r="K15">
        <f>J15/Sheet1!D29*Sheet1!D69</f>
        <v>15.120000000000003</v>
      </c>
      <c r="L15">
        <f t="shared" si="2"/>
        <v>114.48000000000002</v>
      </c>
      <c r="O15" s="6">
        <f>Sheet1!F59</f>
        <v>0.2839554440499754</v>
      </c>
    </row>
    <row r="16" spans="1:15" ht="12.75">
      <c r="A16">
        <v>1.2</v>
      </c>
      <c r="B16">
        <f t="shared" si="1"/>
        <v>14.808895839431964</v>
      </c>
      <c r="C16">
        <f>A16*Sheet1!D29</f>
        <v>14.399999999999999</v>
      </c>
      <c r="E16">
        <f t="shared" si="0"/>
        <v>0.40889583943196456</v>
      </c>
      <c r="H16">
        <v>6.5</v>
      </c>
      <c r="I16" s="5">
        <f>(0.5*Sheet1!D67*(3.141593*((Sheet1!D7/2)*(Sheet1!D7/2)))*(H16*H16*H16)*(Sheet1!D68/100))</f>
        <v>207.72118305061477</v>
      </c>
      <c r="J16">
        <f>VLOOKUP(I16,B5:C334,2,TRUE)</f>
        <v>157.2</v>
      </c>
      <c r="K16">
        <f>J16/Sheet1!D29*Sheet1!D69</f>
        <v>18.34</v>
      </c>
      <c r="L16">
        <f t="shared" si="2"/>
        <v>138.85999999999999</v>
      </c>
      <c r="O16" s="6">
        <f>Sheet1!F59</f>
        <v>0.2839554440499754</v>
      </c>
    </row>
    <row r="17" spans="1:15" ht="12.75">
      <c r="A17">
        <v>1.3</v>
      </c>
      <c r="B17">
        <f t="shared" si="1"/>
        <v>16.07988470044446</v>
      </c>
      <c r="C17">
        <f>A17*Sheet1!D29</f>
        <v>15.600000000000001</v>
      </c>
      <c r="E17">
        <f t="shared" si="0"/>
        <v>0.4798847004444585</v>
      </c>
      <c r="H17">
        <v>7</v>
      </c>
      <c r="I17" s="5">
        <f>(0.5*Sheet1!D67*(3.141593*((Sheet1!D7/2)*(Sheet1!D7/2)))*(H17*H17*H17)*(Sheet1!D68/100))</f>
        <v>259.4387466048643</v>
      </c>
      <c r="J17">
        <f>VLOOKUP(I17,B5:C334,2,TRUE)</f>
        <v>188.39999999999998</v>
      </c>
      <c r="K17">
        <f>J17/Sheet1!D29*Sheet1!D69</f>
        <v>21.979999999999997</v>
      </c>
      <c r="L17">
        <f t="shared" si="2"/>
        <v>166.42</v>
      </c>
      <c r="O17" s="6">
        <f>Sheet1!F59</f>
        <v>0.2839554440499754</v>
      </c>
    </row>
    <row r="18" spans="1:15" ht="12.75">
      <c r="A18">
        <v>1.4</v>
      </c>
      <c r="B18">
        <f t="shared" si="1"/>
        <v>17.356552670337948</v>
      </c>
      <c r="C18">
        <f>A18*Sheet1!D29</f>
        <v>16.799999999999997</v>
      </c>
      <c r="E18">
        <f t="shared" si="0"/>
        <v>0.5565526703379517</v>
      </c>
      <c r="H18">
        <v>7.5</v>
      </c>
      <c r="I18" s="5">
        <f>(0.5*Sheet1!D67*(3.141593*((Sheet1!D7/2)*(Sheet1!D7/2)))*(H18*H18*H18)*(Sheet1!D68/100))</f>
        <v>319.09831260620155</v>
      </c>
      <c r="J18">
        <f>VLOOKUP(I18,B5:C334,2,TRUE)</f>
        <v>220.79999999999998</v>
      </c>
      <c r="K18">
        <f>J18/Sheet1!D29*Sheet1!D69</f>
        <v>25.759999999999998</v>
      </c>
      <c r="L18">
        <f t="shared" si="2"/>
        <v>195.04</v>
      </c>
      <c r="O18" s="6">
        <f>Sheet1!F59</f>
        <v>0.2839554440499754</v>
      </c>
    </row>
    <row r="19" spans="1:15" ht="12.75">
      <c r="A19">
        <v>1.5</v>
      </c>
      <c r="B19">
        <f t="shared" si="1"/>
        <v>18.638899749112444</v>
      </c>
      <c r="C19">
        <f>A19*Sheet1!D29</f>
        <v>18</v>
      </c>
      <c r="E19">
        <f t="shared" si="0"/>
        <v>0.6388997491124446</v>
      </c>
      <c r="H19">
        <v>8</v>
      </c>
      <c r="I19" s="5">
        <f>(0.5*Sheet1!D67*(3.141593*((Sheet1!D7/2)*(Sheet1!D7/2)))*(H19*H19*H19)*(Sheet1!D68/100))</f>
        <v>387.2671669437042</v>
      </c>
      <c r="J19">
        <f>VLOOKUP(I19,B5:C334,2,TRUE)</f>
        <v>252</v>
      </c>
      <c r="K19">
        <f>J19/Sheet1!D29*Sheet1!D69</f>
        <v>29.4</v>
      </c>
      <c r="L19">
        <f t="shared" si="2"/>
        <v>222.6</v>
      </c>
      <c r="O19" s="6">
        <f>Sheet1!F59</f>
        <v>0.2839554440499754</v>
      </c>
    </row>
    <row r="20" spans="1:15" ht="12.75">
      <c r="A20">
        <v>1.6</v>
      </c>
      <c r="B20">
        <f t="shared" si="1"/>
        <v>19.92692593676794</v>
      </c>
      <c r="C20">
        <f>A20*Sheet1!D29</f>
        <v>19.200000000000003</v>
      </c>
      <c r="E20">
        <f t="shared" si="0"/>
        <v>0.7269259367679372</v>
      </c>
      <c r="H20">
        <v>8.5</v>
      </c>
      <c r="I20" s="5">
        <f>(0.5*Sheet1!D67*(3.141593*((Sheet1!D7/2)*(Sheet1!D7/2)))*(H20*H20*H20)*(Sheet1!D68/100))</f>
        <v>464.5125955064498</v>
      </c>
      <c r="J20">
        <f>VLOOKUP(I20,B5:C334,2,TRUE)</f>
        <v>294</v>
      </c>
      <c r="K20">
        <f>J20/Sheet1!D29*Sheet1!D69</f>
        <v>34.3</v>
      </c>
      <c r="L20">
        <f t="shared" si="2"/>
        <v>259.7</v>
      </c>
      <c r="O20" s="6">
        <f>Sheet1!F59</f>
        <v>0.2839554440499754</v>
      </c>
    </row>
    <row r="21" spans="1:15" ht="12.75">
      <c r="A21">
        <v>1.7</v>
      </c>
      <c r="B21">
        <f t="shared" si="1"/>
        <v>21.220631233304427</v>
      </c>
      <c r="C21">
        <f>A21*Sheet1!D29</f>
        <v>20.4</v>
      </c>
      <c r="E21">
        <f t="shared" si="0"/>
        <v>0.8206312333044289</v>
      </c>
      <c r="H21">
        <v>9</v>
      </c>
      <c r="I21" s="5">
        <f>(0.5*Sheet1!D67*(3.141593*((Sheet1!D7/2)*(Sheet1!D7/2)))*(H21*H21*H21)*(Sheet1!D68/100))</f>
        <v>551.4018841835162</v>
      </c>
      <c r="J21">
        <f>VLOOKUP(I21,B5:C334,2,TRUE)</f>
        <v>330</v>
      </c>
      <c r="K21">
        <f>J21/Sheet1!D29*Sheet1!D69</f>
        <v>38.5</v>
      </c>
      <c r="L21">
        <f t="shared" si="2"/>
        <v>291.5</v>
      </c>
      <c r="O21" s="6">
        <f>Sheet1!F59</f>
        <v>0.2839554440499754</v>
      </c>
    </row>
    <row r="22" spans="1:15" ht="12.75">
      <c r="A22">
        <v>1.8</v>
      </c>
      <c r="B22">
        <f t="shared" si="1"/>
        <v>22.520015638721922</v>
      </c>
      <c r="C22">
        <f>A22*Sheet1!D29</f>
        <v>21.6</v>
      </c>
      <c r="E22">
        <f t="shared" si="0"/>
        <v>0.9200156387219204</v>
      </c>
      <c r="H22">
        <v>9.5</v>
      </c>
      <c r="I22" s="5">
        <f>(0.5*Sheet1!D67*(3.141593*((Sheet1!D7/2)*(Sheet1!D7/2)))*(H22*H22*H22)*(Sheet1!D68/100))</f>
        <v>648.5023188639811</v>
      </c>
      <c r="J22">
        <f>VLOOKUP(I22,B5:C334,2,TRUE)</f>
        <v>372</v>
      </c>
      <c r="K22">
        <f>J22/Sheet1!D29*Sheet1!D69</f>
        <v>43.4</v>
      </c>
      <c r="L22">
        <f t="shared" si="2"/>
        <v>328.6</v>
      </c>
      <c r="O22" s="6">
        <f>Sheet1!F59</f>
        <v>0.2839554440499754</v>
      </c>
    </row>
    <row r="23" spans="1:15" ht="12.75">
      <c r="A23">
        <v>1.9</v>
      </c>
      <c r="B23">
        <f t="shared" si="1"/>
        <v>23.825079153020408</v>
      </c>
      <c r="C23">
        <f>A23*Sheet1!D29</f>
        <v>22.799999999999997</v>
      </c>
      <c r="E23">
        <f t="shared" si="0"/>
        <v>1.0250791530204113</v>
      </c>
      <c r="H23">
        <v>10</v>
      </c>
      <c r="I23" s="5">
        <f>(0.5*Sheet1!D67*(3.141593*((Sheet1!D7/2)*(Sheet1!D7/2)))*(H23*H23*H23)*(Sheet1!D68/100))</f>
        <v>756.3811854369222</v>
      </c>
      <c r="J23">
        <f>VLOOKUP(I23,B5:C334,2,TRUE)</f>
        <v>414</v>
      </c>
      <c r="K23">
        <f>J23/Sheet1!D29*Sheet1!D69</f>
        <v>48.3</v>
      </c>
      <c r="L23">
        <f t="shared" si="2"/>
        <v>365.7</v>
      </c>
      <c r="O23" s="6">
        <f>Sheet1!F59</f>
        <v>0.2839554440499754</v>
      </c>
    </row>
    <row r="24" spans="1:15" ht="12.75">
      <c r="A24">
        <v>2</v>
      </c>
      <c r="B24">
        <f t="shared" si="1"/>
        <v>25.1358217761999</v>
      </c>
      <c r="C24">
        <f>A24*Sheet1!D29</f>
        <v>24</v>
      </c>
      <c r="E24">
        <f t="shared" si="0"/>
        <v>1.1358217761999017</v>
      </c>
      <c r="H24">
        <v>10.5</v>
      </c>
      <c r="I24" s="5">
        <f>(0.5*Sheet1!D67*(3.141593*((Sheet1!D7/2)*(Sheet1!D7/2)))*(H24*H24*H24)*(Sheet1!D68/100))</f>
        <v>875.6057697914171</v>
      </c>
      <c r="J24">
        <f>VLOOKUP(I24,B5:C334,2,TRUE)</f>
        <v>456</v>
      </c>
      <c r="K24">
        <f>J24/Sheet1!D29*Sheet1!D69</f>
        <v>53.199999999999996</v>
      </c>
      <c r="L24">
        <f t="shared" si="2"/>
        <v>402.8</v>
      </c>
      <c r="O24" s="6">
        <f>Sheet1!F59</f>
        <v>0.2839554440499754</v>
      </c>
    </row>
    <row r="25" spans="1:15" ht="12.75">
      <c r="A25">
        <v>2.1</v>
      </c>
      <c r="B25">
        <f t="shared" si="1"/>
        <v>26.452243508260395</v>
      </c>
      <c r="C25">
        <f>A25*Sheet1!D29</f>
        <v>25.200000000000003</v>
      </c>
      <c r="E25">
        <f t="shared" si="0"/>
        <v>1.2522435082603915</v>
      </c>
      <c r="H25">
        <v>11</v>
      </c>
      <c r="I25" s="5">
        <f>(0.5*Sheet1!D67*(3.141593*((Sheet1!D7/2)*(Sheet1!D7/2)))*(H25*H25*H25)*(Sheet1!D68/100))</f>
        <v>1006.7433578165435</v>
      </c>
      <c r="J25">
        <f>VLOOKUP(I25,B5:C334,2,TRUE)</f>
        <v>504</v>
      </c>
      <c r="K25">
        <f>J25/Sheet1!D29*Sheet1!D69</f>
        <v>58.8</v>
      </c>
      <c r="L25">
        <f t="shared" si="2"/>
        <v>445.2</v>
      </c>
      <c r="O25" s="6">
        <f>Sheet1!F59</f>
        <v>0.2839554440499754</v>
      </c>
    </row>
    <row r="26" spans="1:15" ht="12.75">
      <c r="A26">
        <v>2.2</v>
      </c>
      <c r="B26">
        <f t="shared" si="1"/>
        <v>27.774344349201883</v>
      </c>
      <c r="C26">
        <f>A26*Sheet1!D29</f>
        <v>26.400000000000002</v>
      </c>
      <c r="E26">
        <f t="shared" si="0"/>
        <v>1.3743443492018812</v>
      </c>
      <c r="H26">
        <v>11.5</v>
      </c>
      <c r="I26" s="5">
        <f>(0.5*Sheet1!D67*(3.141593*((Sheet1!D7/2)*(Sheet1!D7/2)))*(H26*H26*H26)*(Sheet1!D68/100))</f>
        <v>1150.3612354013792</v>
      </c>
      <c r="J26">
        <f>VLOOKUP(I26,B5:C334,2,TRUE)</f>
        <v>546</v>
      </c>
      <c r="K26">
        <f>J26/Sheet1!D29*Sheet1!D69</f>
        <v>63.699999999999996</v>
      </c>
      <c r="L26">
        <f t="shared" si="2"/>
        <v>482.3</v>
      </c>
      <c r="O26" s="6">
        <f>Sheet1!F59</f>
        <v>0.2839554440499754</v>
      </c>
    </row>
    <row r="27" spans="1:15" ht="12.75">
      <c r="A27">
        <v>2.3</v>
      </c>
      <c r="B27">
        <f t="shared" si="1"/>
        <v>29.102124299024368</v>
      </c>
      <c r="C27">
        <f>A27*Sheet1!D29</f>
        <v>27.599999999999998</v>
      </c>
      <c r="E27">
        <f t="shared" si="0"/>
        <v>1.5021242990243697</v>
      </c>
      <c r="H27">
        <v>12</v>
      </c>
      <c r="I27" s="5">
        <f>(0.5*Sheet1!D67*(3.141593*((Sheet1!D7/2)*(Sheet1!D7/2)))*(H27*H27*H27)*(Sheet1!D68/100))</f>
        <v>1307.0266884350017</v>
      </c>
      <c r="J27">
        <f>VLOOKUP(I27,B5:C334,2,TRUE)</f>
        <v>594</v>
      </c>
      <c r="K27">
        <f>J27/Sheet1!D29*Sheet1!D69</f>
        <v>69.3</v>
      </c>
      <c r="L27">
        <f t="shared" si="2"/>
        <v>524.7</v>
      </c>
      <c r="O27" s="6">
        <f>Sheet1!F59</f>
        <v>0.2839554440499754</v>
      </c>
    </row>
    <row r="28" spans="1:15" ht="12.75">
      <c r="A28">
        <v>2.4</v>
      </c>
      <c r="B28">
        <f t="shared" si="1"/>
        <v>30.435583357727854</v>
      </c>
      <c r="C28">
        <f>A28*Sheet1!D29</f>
        <v>28.799999999999997</v>
      </c>
      <c r="E28">
        <f t="shared" si="0"/>
        <v>1.6355833577278582</v>
      </c>
      <c r="I28" s="5"/>
      <c r="O28" s="6">
        <f>Sheet1!F59</f>
        <v>0.2839554440499754</v>
      </c>
    </row>
    <row r="29" spans="1:15" ht="12.75">
      <c r="A29">
        <v>2.5</v>
      </c>
      <c r="B29">
        <f t="shared" si="1"/>
        <v>31.774721525312348</v>
      </c>
      <c r="C29">
        <f>A29*Sheet1!D29</f>
        <v>30</v>
      </c>
      <c r="E29">
        <f t="shared" si="0"/>
        <v>1.7747215253123463</v>
      </c>
      <c r="I29" s="5"/>
      <c r="O29" s="6">
        <f>Sheet1!F59</f>
        <v>0.2839554440499754</v>
      </c>
    </row>
    <row r="30" spans="1:15" ht="12.75">
      <c r="A30">
        <v>2.6</v>
      </c>
      <c r="B30">
        <f t="shared" si="1"/>
        <v>33.119538801777836</v>
      </c>
      <c r="C30">
        <f>A30*Sheet1!D29</f>
        <v>31.200000000000003</v>
      </c>
      <c r="E30">
        <f t="shared" si="0"/>
        <v>1.919538801777834</v>
      </c>
      <c r="I30" s="5"/>
      <c r="O30" s="6">
        <f>Sheet1!F59</f>
        <v>0.2839554440499754</v>
      </c>
    </row>
    <row r="31" spans="1:15" ht="12.75">
      <c r="A31">
        <v>2.7</v>
      </c>
      <c r="B31">
        <f t="shared" si="1"/>
        <v>34.470035187124324</v>
      </c>
      <c r="C31">
        <f>A31*Sheet1!D29</f>
        <v>32.400000000000006</v>
      </c>
      <c r="E31">
        <f t="shared" si="0"/>
        <v>2.070035187124321</v>
      </c>
      <c r="I31" s="5"/>
      <c r="O31" s="6">
        <f>Sheet1!F59</f>
        <v>0.2839554440499754</v>
      </c>
    </row>
    <row r="32" spans="1:15" ht="12.75">
      <c r="A32">
        <v>2.8</v>
      </c>
      <c r="B32">
        <f t="shared" si="1"/>
        <v>35.8262106813518</v>
      </c>
      <c r="C32">
        <f>A32*Sheet1!D29</f>
        <v>33.599999999999994</v>
      </c>
      <c r="E32">
        <f t="shared" si="0"/>
        <v>2.226210681351807</v>
      </c>
      <c r="I32" s="5"/>
      <c r="O32" s="6">
        <f>Sheet1!F59</f>
        <v>0.2839554440499754</v>
      </c>
    </row>
    <row r="33" spans="1:15" ht="12.75">
      <c r="A33">
        <v>2.9</v>
      </c>
      <c r="B33">
        <f t="shared" si="1"/>
        <v>37.18806528446029</v>
      </c>
      <c r="C33">
        <f>A33*Sheet1!D29</f>
        <v>34.8</v>
      </c>
      <c r="E33">
        <f t="shared" si="0"/>
        <v>2.388065284460293</v>
      </c>
      <c r="I33" s="5"/>
      <c r="O33" s="6">
        <f>Sheet1!F59</f>
        <v>0.2839554440499754</v>
      </c>
    </row>
    <row r="34" spans="1:15" ht="12.75">
      <c r="A34">
        <v>3</v>
      </c>
      <c r="B34">
        <f t="shared" si="1"/>
        <v>38.55559899644978</v>
      </c>
      <c r="C34">
        <f>A34*Sheet1!D29</f>
        <v>36</v>
      </c>
      <c r="E34">
        <f t="shared" si="0"/>
        <v>2.5555989964497785</v>
      </c>
      <c r="I34" s="5"/>
      <c r="O34" s="6">
        <f>Sheet1!F59</f>
        <v>0.2839554440499754</v>
      </c>
    </row>
    <row r="35" spans="1:15" ht="12.75">
      <c r="A35">
        <v>3.1</v>
      </c>
      <c r="B35">
        <f t="shared" si="1"/>
        <v>39.928811817320266</v>
      </c>
      <c r="C35">
        <f>A35*Sheet1!D29</f>
        <v>37.2</v>
      </c>
      <c r="E35">
        <f t="shared" si="0"/>
        <v>2.7288118173202642</v>
      </c>
      <c r="O35" s="6">
        <f>Sheet1!F59</f>
        <v>0.2839554440499754</v>
      </c>
    </row>
    <row r="36" spans="1:15" ht="12.75">
      <c r="A36">
        <v>3.2</v>
      </c>
      <c r="B36">
        <f t="shared" si="1"/>
        <v>41.307703747071756</v>
      </c>
      <c r="C36">
        <f>A36*Sheet1!D29</f>
        <v>38.400000000000006</v>
      </c>
      <c r="E36">
        <f t="shared" si="0"/>
        <v>2.9077037470717486</v>
      </c>
      <c r="O36" s="6">
        <f>Sheet1!F59</f>
        <v>0.2839554440499754</v>
      </c>
    </row>
    <row r="37" spans="1:15" ht="12.75">
      <c r="A37">
        <v>3.3</v>
      </c>
      <c r="B37">
        <f t="shared" si="1"/>
        <v>42.69227478570423</v>
      </c>
      <c r="C37">
        <f>A37*Sheet1!D29</f>
        <v>39.599999999999994</v>
      </c>
      <c r="E37">
        <f t="shared" si="0"/>
        <v>3.092274785704232</v>
      </c>
      <c r="O37" s="6">
        <f>Sheet1!F59</f>
        <v>0.2839554440499754</v>
      </c>
    </row>
    <row r="38" spans="1:15" ht="12.75">
      <c r="A38">
        <v>3.4</v>
      </c>
      <c r="B38">
        <f t="shared" si="1"/>
        <v>44.08252493321771</v>
      </c>
      <c r="C38">
        <f>A38*Sheet1!D29</f>
        <v>40.8</v>
      </c>
      <c r="E38">
        <f t="shared" si="0"/>
        <v>3.2825249332177155</v>
      </c>
      <c r="O38" s="6">
        <f>Sheet1!F59</f>
        <v>0.2839554440499754</v>
      </c>
    </row>
    <row r="39" spans="1:15" ht="12.75">
      <c r="A39">
        <v>3.5</v>
      </c>
      <c r="B39">
        <f t="shared" si="1"/>
        <v>45.4784541896122</v>
      </c>
      <c r="C39">
        <f>A39*Sheet1!D29</f>
        <v>42</v>
      </c>
      <c r="E39">
        <f t="shared" si="0"/>
        <v>3.478454189612199</v>
      </c>
      <c r="O39" s="6">
        <f>Sheet1!F59</f>
        <v>0.2839554440499754</v>
      </c>
    </row>
    <row r="40" spans="1:15" ht="12.75">
      <c r="A40">
        <v>3.6</v>
      </c>
      <c r="B40">
        <f t="shared" si="1"/>
        <v>46.88006255488769</v>
      </c>
      <c r="C40">
        <f>A40*Sheet1!D29</f>
        <v>43.2</v>
      </c>
      <c r="E40">
        <f t="shared" si="0"/>
        <v>3.6800625548876815</v>
      </c>
      <c r="O40" s="6">
        <f>Sheet1!F59</f>
        <v>0.2839554440499754</v>
      </c>
    </row>
    <row r="41" spans="1:15" ht="12.75">
      <c r="A41">
        <v>3.7</v>
      </c>
      <c r="B41">
        <f t="shared" si="1"/>
        <v>48.28735002904417</v>
      </c>
      <c r="C41">
        <f>A41*Sheet1!D29</f>
        <v>44.400000000000006</v>
      </c>
      <c r="E41">
        <f t="shared" si="0"/>
        <v>3.8873500290441636</v>
      </c>
      <c r="O41" s="6">
        <f>Sheet1!F59</f>
        <v>0.2839554440499754</v>
      </c>
    </row>
    <row r="42" spans="1:15" ht="12.75">
      <c r="A42">
        <v>3.8</v>
      </c>
      <c r="B42">
        <f t="shared" si="1"/>
        <v>49.700316612081636</v>
      </c>
      <c r="C42">
        <f>A42*Sheet1!D29</f>
        <v>45.599999999999994</v>
      </c>
      <c r="E42">
        <f t="shared" si="0"/>
        <v>4.100316612081645</v>
      </c>
      <c r="O42" s="6">
        <f>Sheet1!F59</f>
        <v>0.2839554440499754</v>
      </c>
    </row>
    <row r="43" spans="1:15" ht="12.75">
      <c r="A43">
        <v>3.9</v>
      </c>
      <c r="B43">
        <f t="shared" si="1"/>
        <v>51.11896230400012</v>
      </c>
      <c r="C43">
        <f>A43*Sheet1!D29</f>
        <v>46.8</v>
      </c>
      <c r="E43">
        <f t="shared" si="0"/>
        <v>4.3189623040001255</v>
      </c>
      <c r="O43" s="6">
        <f>Sheet1!F59</f>
        <v>0.2839554440499754</v>
      </c>
    </row>
    <row r="44" spans="1:15" ht="12.75">
      <c r="A44">
        <v>4</v>
      </c>
      <c r="B44">
        <f t="shared" si="1"/>
        <v>52.5432871047996</v>
      </c>
      <c r="C44">
        <f>A44*Sheet1!D29</f>
        <v>48</v>
      </c>
      <c r="E44">
        <f t="shared" si="0"/>
        <v>4.543287104799607</v>
      </c>
      <c r="O44" s="6">
        <f>Sheet1!F59</f>
        <v>0.2839554440499754</v>
      </c>
    </row>
    <row r="45" spans="1:15" ht="12.75">
      <c r="A45">
        <v>4.1</v>
      </c>
      <c r="B45">
        <f t="shared" si="1"/>
        <v>53.97329101448008</v>
      </c>
      <c r="C45">
        <f>A45*Sheet1!D29</f>
        <v>49.199999999999996</v>
      </c>
      <c r="E45">
        <f t="shared" si="0"/>
        <v>4.773291014480086</v>
      </c>
      <c r="O45" s="6">
        <f>Sheet1!F59</f>
        <v>0.2839554440499754</v>
      </c>
    </row>
    <row r="46" spans="1:15" ht="12.75">
      <c r="A46">
        <v>4.2</v>
      </c>
      <c r="B46">
        <f t="shared" si="1"/>
        <v>55.408974033041574</v>
      </c>
      <c r="C46">
        <f>A46*Sheet1!D29</f>
        <v>50.400000000000006</v>
      </c>
      <c r="E46">
        <f t="shared" si="0"/>
        <v>5.008974033041566</v>
      </c>
      <c r="O46" s="6">
        <f>Sheet1!F59</f>
        <v>0.2839554440499754</v>
      </c>
    </row>
    <row r="47" spans="1:15" ht="12.75">
      <c r="A47">
        <v>4.3</v>
      </c>
      <c r="B47">
        <f t="shared" si="1"/>
        <v>56.85033616048404</v>
      </c>
      <c r="C47">
        <f>A47*Sheet1!D29</f>
        <v>51.599999999999994</v>
      </c>
      <c r="E47">
        <f t="shared" si="0"/>
        <v>5.250336160484045</v>
      </c>
      <c r="O47" s="6">
        <f>Sheet1!F59</f>
        <v>0.2839554440499754</v>
      </c>
    </row>
    <row r="48" spans="1:15" ht="12.75">
      <c r="A48">
        <v>4.4</v>
      </c>
      <c r="B48">
        <f t="shared" si="1"/>
        <v>58.297377396807526</v>
      </c>
      <c r="C48">
        <f>A48*Sheet1!D29</f>
        <v>52.800000000000004</v>
      </c>
      <c r="E48">
        <f t="shared" si="0"/>
        <v>5.497377396807525</v>
      </c>
      <c r="O48" s="6">
        <f>Sheet1!F59</f>
        <v>0.2839554440499754</v>
      </c>
    </row>
    <row r="49" spans="1:15" ht="12.75">
      <c r="A49">
        <v>4.5</v>
      </c>
      <c r="B49">
        <f t="shared" si="1"/>
        <v>59.750097742012</v>
      </c>
      <c r="C49">
        <f>A49*Sheet1!D29</f>
        <v>54</v>
      </c>
      <c r="E49">
        <f t="shared" si="0"/>
        <v>5.750097742012002</v>
      </c>
      <c r="O49" s="6">
        <f>Sheet1!F59</f>
        <v>0.2839554440499754</v>
      </c>
    </row>
    <row r="50" spans="1:15" ht="12.75">
      <c r="A50">
        <v>4.6</v>
      </c>
      <c r="B50">
        <f t="shared" si="1"/>
        <v>61.208497196097476</v>
      </c>
      <c r="C50">
        <f>A50*Sheet1!D29</f>
        <v>55.199999999999996</v>
      </c>
      <c r="E50">
        <f t="shared" si="0"/>
        <v>6.008497196097479</v>
      </c>
      <c r="O50" s="6">
        <f>Sheet1!F59</f>
        <v>0.2839554440499754</v>
      </c>
    </row>
    <row r="51" spans="1:15" ht="12.75">
      <c r="A51">
        <v>4.7</v>
      </c>
      <c r="B51">
        <f t="shared" si="1"/>
        <v>62.67257575906396</v>
      </c>
      <c r="C51">
        <f>A51*Sheet1!D29</f>
        <v>56.400000000000006</v>
      </c>
      <c r="E51">
        <f t="shared" si="0"/>
        <v>6.272575759063958</v>
      </c>
      <c r="O51" s="6">
        <f>Sheet1!F59</f>
        <v>0.2839554440499754</v>
      </c>
    </row>
    <row r="52" spans="1:15" ht="12.75">
      <c r="A52">
        <v>4.8</v>
      </c>
      <c r="B52">
        <f t="shared" si="1"/>
        <v>64.14233343091142</v>
      </c>
      <c r="C52">
        <f>A52*Sheet1!D29</f>
        <v>57.599999999999994</v>
      </c>
      <c r="E52">
        <f t="shared" si="0"/>
        <v>6.542333430911433</v>
      </c>
      <c r="O52" s="6">
        <f>Sheet1!F59</f>
        <v>0.2839554440499754</v>
      </c>
    </row>
    <row r="53" spans="1:15" ht="12.75">
      <c r="A53">
        <v>4.9</v>
      </c>
      <c r="B53">
        <f t="shared" si="1"/>
        <v>65.61777021163992</v>
      </c>
      <c r="C53">
        <f>A53*Sheet1!D29</f>
        <v>58.800000000000004</v>
      </c>
      <c r="E53">
        <f t="shared" si="0"/>
        <v>6.817770211639911</v>
      </c>
      <c r="O53" s="6">
        <f>Sheet1!F59</f>
        <v>0.2839554440499754</v>
      </c>
    </row>
    <row r="54" spans="1:15" ht="12.75">
      <c r="A54">
        <v>5</v>
      </c>
      <c r="B54">
        <f t="shared" si="1"/>
        <v>67.09888610124939</v>
      </c>
      <c r="C54">
        <f>A54*Sheet1!D29</f>
        <v>60</v>
      </c>
      <c r="E54">
        <f t="shared" si="0"/>
        <v>7.098886101249385</v>
      </c>
      <c r="O54" s="6">
        <f>Sheet1!F59</f>
        <v>0.2839554440499754</v>
      </c>
    </row>
    <row r="55" spans="1:15" ht="12.75">
      <c r="A55">
        <v>5.1</v>
      </c>
      <c r="B55">
        <f t="shared" si="1"/>
        <v>68.58568109973986</v>
      </c>
      <c r="C55">
        <f>A55*Sheet1!D29</f>
        <v>61.199999999999996</v>
      </c>
      <c r="E55">
        <f t="shared" si="0"/>
        <v>7.38568109973986</v>
      </c>
      <c r="O55" s="6">
        <f>Sheet1!F59</f>
        <v>0.2839554440499754</v>
      </c>
    </row>
    <row r="56" spans="1:15" ht="12.75">
      <c r="A56">
        <v>5.2</v>
      </c>
      <c r="B56">
        <f t="shared" si="1"/>
        <v>70.07815520711134</v>
      </c>
      <c r="C56">
        <f>A56*Sheet1!D29</f>
        <v>62.400000000000006</v>
      </c>
      <c r="E56">
        <f t="shared" si="0"/>
        <v>7.678155207111336</v>
      </c>
      <c r="O56" s="6">
        <f>Sheet1!F59</f>
        <v>0.2839554440499754</v>
      </c>
    </row>
    <row r="57" spans="1:15" ht="12.75">
      <c r="A57">
        <v>5.3</v>
      </c>
      <c r="B57">
        <f t="shared" si="1"/>
        <v>71.5763084233638</v>
      </c>
      <c r="C57">
        <f>A57*Sheet1!D29</f>
        <v>63.599999999999994</v>
      </c>
      <c r="E57">
        <f t="shared" si="0"/>
        <v>7.976308423363809</v>
      </c>
      <c r="O57" s="6">
        <f>Sheet1!F59</f>
        <v>0.2839554440499754</v>
      </c>
    </row>
    <row r="58" spans="1:15" ht="12.75">
      <c r="A58">
        <v>5.4</v>
      </c>
      <c r="B58">
        <f t="shared" si="1"/>
        <v>73.0801407484973</v>
      </c>
      <c r="C58">
        <f>A58*Sheet1!D29</f>
        <v>64.80000000000001</v>
      </c>
      <c r="E58">
        <f t="shared" si="0"/>
        <v>8.280140748497285</v>
      </c>
      <c r="O58" s="6">
        <f>Sheet1!F59</f>
        <v>0.2839554440499754</v>
      </c>
    </row>
    <row r="59" spans="1:15" ht="12.75">
      <c r="A59">
        <v>5.5</v>
      </c>
      <c r="B59">
        <f t="shared" si="1"/>
        <v>74.58965218251176</v>
      </c>
      <c r="C59">
        <f>A59*Sheet1!D29</f>
        <v>66</v>
      </c>
      <c r="E59">
        <f t="shared" si="0"/>
        <v>8.589652182511756</v>
      </c>
      <c r="O59" s="6">
        <f>Sheet1!F59</f>
        <v>0.2839554440499754</v>
      </c>
    </row>
    <row r="60" spans="1:15" ht="12.75">
      <c r="A60">
        <v>5.6</v>
      </c>
      <c r="B60">
        <f t="shared" si="1"/>
        <v>76.10484272540722</v>
      </c>
      <c r="C60">
        <f>A60*Sheet1!D29</f>
        <v>67.19999999999999</v>
      </c>
      <c r="E60">
        <f t="shared" si="0"/>
        <v>8.904842725407228</v>
      </c>
      <c r="O60" s="6">
        <f>Sheet1!F59</f>
        <v>0.2839554440499754</v>
      </c>
    </row>
    <row r="61" spans="1:15" ht="12.75">
      <c r="A61">
        <v>5.7</v>
      </c>
      <c r="B61">
        <f t="shared" si="1"/>
        <v>77.6257123771837</v>
      </c>
      <c r="C61">
        <f>A61*Sheet1!D29</f>
        <v>68.4</v>
      </c>
      <c r="E61">
        <f t="shared" si="0"/>
        <v>9.225712377183703</v>
      </c>
      <c r="O61" s="6">
        <f>Sheet1!F59</f>
        <v>0.2839554440499754</v>
      </c>
    </row>
    <row r="62" spans="1:15" ht="12.75">
      <c r="A62">
        <v>5.8</v>
      </c>
      <c r="B62">
        <f t="shared" si="1"/>
        <v>79.15226113784117</v>
      </c>
      <c r="C62">
        <f>A62*Sheet1!D29</f>
        <v>69.6</v>
      </c>
      <c r="E62">
        <f t="shared" si="0"/>
        <v>9.552261137841173</v>
      </c>
      <c r="O62" s="6">
        <f>Sheet1!F59</f>
        <v>0.2839554440499754</v>
      </c>
    </row>
    <row r="63" spans="1:15" ht="12.75">
      <c r="A63">
        <v>5.9</v>
      </c>
      <c r="B63">
        <f t="shared" si="1"/>
        <v>80.68448900737965</v>
      </c>
      <c r="C63">
        <f>A63*Sheet1!D29</f>
        <v>70.80000000000001</v>
      </c>
      <c r="E63">
        <f t="shared" si="0"/>
        <v>9.884489007379646</v>
      </c>
      <c r="O63" s="6">
        <f>Sheet1!F59</f>
        <v>0.2839554440499754</v>
      </c>
    </row>
    <row r="64" spans="1:15" ht="12.75">
      <c r="A64">
        <v>6</v>
      </c>
      <c r="B64">
        <f t="shared" si="1"/>
        <v>82.22239598579911</v>
      </c>
      <c r="C64">
        <f>A64*Sheet1!D29</f>
        <v>72</v>
      </c>
      <c r="E64">
        <f t="shared" si="0"/>
        <v>10.222395985799114</v>
      </c>
      <c r="O64" s="6">
        <f>Sheet1!F59</f>
        <v>0.2839554440499754</v>
      </c>
    </row>
    <row r="65" spans="1:15" ht="12.75">
      <c r="A65">
        <v>6.1</v>
      </c>
      <c r="B65">
        <f t="shared" si="1"/>
        <v>83.76598207309956</v>
      </c>
      <c r="C65">
        <f>A65*Sheet1!D29</f>
        <v>73.19999999999999</v>
      </c>
      <c r="E65">
        <f t="shared" si="0"/>
        <v>10.565982073099583</v>
      </c>
      <c r="O65" s="6">
        <f>Sheet1!F59</f>
        <v>0.2839554440499754</v>
      </c>
    </row>
    <row r="66" spans="1:15" ht="12.75">
      <c r="A66">
        <v>6.2</v>
      </c>
      <c r="B66">
        <f t="shared" si="1"/>
        <v>85.31524726928106</v>
      </c>
      <c r="C66">
        <f>A66*Sheet1!D29</f>
        <v>74.4</v>
      </c>
      <c r="E66">
        <f t="shared" si="0"/>
        <v>10.915247269281057</v>
      </c>
      <c r="O66" s="6">
        <f>Sheet1!F59</f>
        <v>0.2839554440499754</v>
      </c>
    </row>
    <row r="67" spans="1:15" ht="12.75">
      <c r="A67">
        <v>6.3</v>
      </c>
      <c r="B67">
        <f t="shared" si="1"/>
        <v>86.87019157434352</v>
      </c>
      <c r="C67">
        <f>A67*Sheet1!D29</f>
        <v>75.6</v>
      </c>
      <c r="E67">
        <f t="shared" si="0"/>
        <v>11.270191574343524</v>
      </c>
      <c r="O67" s="6">
        <f>Sheet1!F59</f>
        <v>0.2839554440499754</v>
      </c>
    </row>
    <row r="68" spans="1:15" ht="12.75">
      <c r="A68">
        <v>6.4</v>
      </c>
      <c r="B68">
        <f t="shared" si="1"/>
        <v>88.43081498828701</v>
      </c>
      <c r="C68">
        <f>A68*Sheet1!D29</f>
        <v>76.80000000000001</v>
      </c>
      <c r="E68">
        <f t="shared" si="0"/>
        <v>11.630814988286994</v>
      </c>
      <c r="O68" s="6">
        <f>Sheet1!F59</f>
        <v>0.2839554440499754</v>
      </c>
    </row>
    <row r="69" spans="1:15" ht="12.75">
      <c r="A69">
        <v>6.5</v>
      </c>
      <c r="B69">
        <f t="shared" si="1"/>
        <v>89.99711751111147</v>
      </c>
      <c r="C69">
        <f>A69*Sheet1!D29</f>
        <v>78</v>
      </c>
      <c r="E69">
        <f t="shared" si="0"/>
        <v>11.997117511111462</v>
      </c>
      <c r="O69" s="6">
        <f>Sheet1!F59</f>
        <v>0.2839554440499754</v>
      </c>
    </row>
    <row r="70" spans="1:15" ht="12.75">
      <c r="A70">
        <v>6.6</v>
      </c>
      <c r="B70">
        <f t="shared" si="1"/>
        <v>91.56909914281692</v>
      </c>
      <c r="C70">
        <f>A70*Sheet1!D29</f>
        <v>79.19999999999999</v>
      </c>
      <c r="E70">
        <f aca="true" t="shared" si="3" ref="E70:E133">(A70*A70)*O70</f>
        <v>12.369099142816928</v>
      </c>
      <c r="O70" s="6">
        <f>Sheet1!F59</f>
        <v>0.2839554440499754</v>
      </c>
    </row>
    <row r="71" spans="1:15" ht="12.75">
      <c r="A71">
        <v>6.7</v>
      </c>
      <c r="B71">
        <f t="shared" si="1"/>
        <v>93.1467598834034</v>
      </c>
      <c r="C71">
        <f>A71*Sheet1!D29</f>
        <v>80.4</v>
      </c>
      <c r="E71">
        <f t="shared" si="3"/>
        <v>12.746759883403396</v>
      </c>
      <c r="O71" s="6">
        <f>Sheet1!F59</f>
        <v>0.2839554440499754</v>
      </c>
    </row>
    <row r="72" spans="1:15" ht="12.75">
      <c r="A72">
        <v>6.8</v>
      </c>
      <c r="B72">
        <f aca="true" t="shared" si="4" ref="B72:B135">C72+E72</f>
        <v>94.73009973287085</v>
      </c>
      <c r="C72">
        <f>A72*Sheet1!D29</f>
        <v>81.6</v>
      </c>
      <c r="E72">
        <f t="shared" si="3"/>
        <v>13.130099732870862</v>
      </c>
      <c r="O72" s="6">
        <f>Sheet1!F59</f>
        <v>0.2839554440499754</v>
      </c>
    </row>
    <row r="73" spans="1:15" ht="12.75">
      <c r="A73">
        <v>6.9</v>
      </c>
      <c r="B73">
        <f t="shared" si="4"/>
        <v>96.31911869121934</v>
      </c>
      <c r="C73">
        <f>A73*Sheet1!D29</f>
        <v>82.80000000000001</v>
      </c>
      <c r="E73">
        <f t="shared" si="3"/>
        <v>13.519118691219331</v>
      </c>
      <c r="O73" s="6">
        <f>Sheet1!F59</f>
        <v>0.2839554440499754</v>
      </c>
    </row>
    <row r="74" spans="1:15" ht="12.75">
      <c r="A74">
        <v>7</v>
      </c>
      <c r="B74">
        <f t="shared" si="4"/>
        <v>97.9138167584488</v>
      </c>
      <c r="C74">
        <f>A74*Sheet1!D29</f>
        <v>84</v>
      </c>
      <c r="E74">
        <f t="shared" si="3"/>
        <v>13.913816758448796</v>
      </c>
      <c r="O74" s="6">
        <f>Sheet1!F59</f>
        <v>0.2839554440499754</v>
      </c>
    </row>
    <row r="75" spans="1:15" ht="12.75">
      <c r="A75">
        <v>7.1</v>
      </c>
      <c r="B75">
        <f t="shared" si="4"/>
        <v>99.51419393455924</v>
      </c>
      <c r="C75">
        <f>A75*Sheet1!D29</f>
        <v>85.19999999999999</v>
      </c>
      <c r="E75">
        <f t="shared" si="3"/>
        <v>14.31419393455926</v>
      </c>
      <c r="O75" s="6">
        <f>Sheet1!F59</f>
        <v>0.2839554440499754</v>
      </c>
    </row>
    <row r="76" spans="1:15" ht="12.75">
      <c r="A76">
        <v>7.2</v>
      </c>
      <c r="B76">
        <f t="shared" si="4"/>
        <v>101.12025021955073</v>
      </c>
      <c r="C76">
        <f>A76*Sheet1!D29</f>
        <v>86.4</v>
      </c>
      <c r="E76">
        <f t="shared" si="3"/>
        <v>14.720250219550726</v>
      </c>
      <c r="O76" s="6">
        <f>Sheet1!F59</f>
        <v>0.2839554440499754</v>
      </c>
    </row>
    <row r="77" spans="1:15" ht="12.75">
      <c r="A77">
        <v>7.3</v>
      </c>
      <c r="B77">
        <f t="shared" si="4"/>
        <v>102.73198561342318</v>
      </c>
      <c r="C77">
        <f>A77*Sheet1!D29</f>
        <v>87.6</v>
      </c>
      <c r="E77">
        <f t="shared" si="3"/>
        <v>15.13198561342319</v>
      </c>
      <c r="O77" s="6">
        <f>Sheet1!F59</f>
        <v>0.2839554440499754</v>
      </c>
    </row>
    <row r="78" spans="1:15" ht="12.75">
      <c r="A78">
        <v>7.4</v>
      </c>
      <c r="B78">
        <f t="shared" si="4"/>
        <v>104.34940011617667</v>
      </c>
      <c r="C78">
        <f>A78*Sheet1!D29</f>
        <v>88.80000000000001</v>
      </c>
      <c r="E78">
        <f t="shared" si="3"/>
        <v>15.549400116176654</v>
      </c>
      <c r="O78" s="6">
        <f>Sheet1!F59</f>
        <v>0.2839554440499754</v>
      </c>
    </row>
    <row r="79" spans="1:15" ht="12.75">
      <c r="A79">
        <v>7.5</v>
      </c>
      <c r="B79">
        <f t="shared" si="4"/>
        <v>105.97249372781111</v>
      </c>
      <c r="C79">
        <f>A79*Sheet1!D29</f>
        <v>90</v>
      </c>
      <c r="E79">
        <f t="shared" si="3"/>
        <v>15.972493727811116</v>
      </c>
      <c r="O79" s="6">
        <f>Sheet1!F59</f>
        <v>0.2839554440499754</v>
      </c>
    </row>
    <row r="80" spans="1:15" ht="12.75">
      <c r="A80">
        <v>7.6</v>
      </c>
      <c r="B80">
        <f t="shared" si="4"/>
        <v>107.60126644832657</v>
      </c>
      <c r="C80">
        <f>A80*Sheet1!D29</f>
        <v>91.19999999999999</v>
      </c>
      <c r="E80">
        <f t="shared" si="3"/>
        <v>16.40126644832658</v>
      </c>
      <c r="O80" s="6">
        <f>Sheet1!F59</f>
        <v>0.2839554440499754</v>
      </c>
    </row>
    <row r="81" spans="1:15" ht="12.75">
      <c r="A81">
        <v>7.7</v>
      </c>
      <c r="B81">
        <f t="shared" si="4"/>
        <v>109.23571827772305</v>
      </c>
      <c r="C81">
        <f>A81*Sheet1!D29</f>
        <v>92.4</v>
      </c>
      <c r="E81">
        <f t="shared" si="3"/>
        <v>16.835718277723043</v>
      </c>
      <c r="O81" s="6">
        <f>Sheet1!F59</f>
        <v>0.2839554440499754</v>
      </c>
    </row>
    <row r="82" spans="1:15" ht="12.75">
      <c r="A82">
        <v>7.8</v>
      </c>
      <c r="B82">
        <f t="shared" si="4"/>
        <v>110.87584921600049</v>
      </c>
      <c r="C82">
        <f>A82*Sheet1!D29</f>
        <v>93.6</v>
      </c>
      <c r="E82">
        <f t="shared" si="3"/>
        <v>17.275849216000502</v>
      </c>
      <c r="O82" s="6">
        <f>Sheet1!F59</f>
        <v>0.2839554440499754</v>
      </c>
    </row>
    <row r="83" spans="1:15" ht="12.75">
      <c r="A83">
        <v>7.9</v>
      </c>
      <c r="B83">
        <f t="shared" si="4"/>
        <v>112.52165926315898</v>
      </c>
      <c r="C83">
        <f>A83*Sheet1!D29</f>
        <v>94.80000000000001</v>
      </c>
      <c r="E83">
        <f t="shared" si="3"/>
        <v>17.721659263158966</v>
      </c>
      <c r="O83" s="6">
        <f>Sheet1!F59</f>
        <v>0.2839554440499754</v>
      </c>
    </row>
    <row r="84" spans="1:15" ht="12.75">
      <c r="A84">
        <v>8</v>
      </c>
      <c r="B84">
        <f t="shared" si="4"/>
        <v>114.17314841919843</v>
      </c>
      <c r="C84">
        <f>A84*Sheet1!D29</f>
        <v>96</v>
      </c>
      <c r="E84">
        <f t="shared" si="3"/>
        <v>18.173148419198426</v>
      </c>
      <c r="O84" s="6">
        <f>Sheet1!F59</f>
        <v>0.2839554440499754</v>
      </c>
    </row>
    <row r="85" spans="1:15" ht="12.75">
      <c r="A85">
        <v>8.1</v>
      </c>
      <c r="B85">
        <f t="shared" si="4"/>
        <v>115.83031668411888</v>
      </c>
      <c r="C85">
        <f>A85*Sheet1!D29</f>
        <v>97.19999999999999</v>
      </c>
      <c r="E85">
        <f t="shared" si="3"/>
        <v>18.63031668411889</v>
      </c>
      <c r="O85" s="6">
        <f>Sheet1!F59</f>
        <v>0.2839554440499754</v>
      </c>
    </row>
    <row r="86" spans="1:15" ht="12.75">
      <c r="A86">
        <v>8.2</v>
      </c>
      <c r="B86">
        <f t="shared" si="4"/>
        <v>117.49316405792034</v>
      </c>
      <c r="C86">
        <f>A86*Sheet1!D29</f>
        <v>98.39999999999999</v>
      </c>
      <c r="E86">
        <f t="shared" si="3"/>
        <v>19.093164057920344</v>
      </c>
      <c r="O86" s="6">
        <f>Sheet1!F59</f>
        <v>0.2839554440499754</v>
      </c>
    </row>
    <row r="87" spans="1:15" ht="12.75">
      <c r="A87">
        <v>8.3</v>
      </c>
      <c r="B87">
        <f t="shared" si="4"/>
        <v>119.16169054060282</v>
      </c>
      <c r="C87">
        <f>A87*Sheet1!D29</f>
        <v>99.60000000000001</v>
      </c>
      <c r="E87">
        <f t="shared" si="3"/>
        <v>19.56169054060281</v>
      </c>
      <c r="O87" s="6">
        <f>Sheet1!F59</f>
        <v>0.2839554440499754</v>
      </c>
    </row>
    <row r="88" spans="1:15" ht="12.75">
      <c r="A88">
        <v>8.4</v>
      </c>
      <c r="B88">
        <f t="shared" si="4"/>
        <v>120.83589613216628</v>
      </c>
      <c r="C88">
        <f>A88*Sheet1!D29</f>
        <v>100.80000000000001</v>
      </c>
      <c r="E88">
        <f t="shared" si="3"/>
        <v>20.035896132166265</v>
      </c>
      <c r="O88" s="6">
        <f>Sheet1!F59</f>
        <v>0.2839554440499754</v>
      </c>
    </row>
    <row r="89" spans="1:15" ht="12.75">
      <c r="A89">
        <v>8.5</v>
      </c>
      <c r="B89">
        <f t="shared" si="4"/>
        <v>122.51578083261072</v>
      </c>
      <c r="C89">
        <f>A89*Sheet1!D29</f>
        <v>102</v>
      </c>
      <c r="E89">
        <f t="shared" si="3"/>
        <v>20.515780832610723</v>
      </c>
      <c r="O89" s="6">
        <f>Sheet1!F59</f>
        <v>0.2839554440499754</v>
      </c>
    </row>
    <row r="90" spans="1:15" ht="12.75">
      <c r="A90">
        <v>8.6</v>
      </c>
      <c r="B90">
        <f t="shared" si="4"/>
        <v>124.20134464193617</v>
      </c>
      <c r="C90">
        <f>A90*Sheet1!D29</f>
        <v>103.19999999999999</v>
      </c>
      <c r="E90">
        <f t="shared" si="3"/>
        <v>21.00134464193618</v>
      </c>
      <c r="O90" s="6">
        <f>Sheet1!F59</f>
        <v>0.2839554440499754</v>
      </c>
    </row>
    <row r="91" spans="1:15" ht="12.75">
      <c r="A91">
        <v>8.7</v>
      </c>
      <c r="B91">
        <f t="shared" si="4"/>
        <v>125.89258756014263</v>
      </c>
      <c r="C91">
        <f>A91*Sheet1!D29</f>
        <v>104.39999999999999</v>
      </c>
      <c r="E91">
        <f t="shared" si="3"/>
        <v>21.492587560142635</v>
      </c>
      <c r="O91" s="6">
        <f>Sheet1!F59</f>
        <v>0.2839554440499754</v>
      </c>
    </row>
    <row r="92" spans="1:15" ht="12.75">
      <c r="A92">
        <v>8.8</v>
      </c>
      <c r="B92">
        <f t="shared" si="4"/>
        <v>127.58950958723011</v>
      </c>
      <c r="C92">
        <f>A92*Sheet1!D29</f>
        <v>105.60000000000001</v>
      </c>
      <c r="E92">
        <f t="shared" si="3"/>
        <v>21.9895095872301</v>
      </c>
      <c r="O92" s="6">
        <f>Sheet1!F59</f>
        <v>0.2839554440499754</v>
      </c>
    </row>
    <row r="93" spans="1:15" ht="12.75">
      <c r="A93">
        <v>8.9</v>
      </c>
      <c r="B93">
        <f t="shared" si="4"/>
        <v>129.29211072319856</v>
      </c>
      <c r="C93">
        <f>A93*Sheet1!D29</f>
        <v>106.80000000000001</v>
      </c>
      <c r="E93">
        <f t="shared" si="3"/>
        <v>22.492110723198554</v>
      </c>
      <c r="O93" s="6">
        <f>Sheet1!F59</f>
        <v>0.2839554440499754</v>
      </c>
    </row>
    <row r="94" spans="1:15" ht="12.75">
      <c r="A94">
        <v>9</v>
      </c>
      <c r="B94">
        <f t="shared" si="4"/>
        <v>131.000390968048</v>
      </c>
      <c r="C94">
        <f>A94*Sheet1!D29</f>
        <v>108</v>
      </c>
      <c r="E94">
        <f t="shared" si="3"/>
        <v>23.00039096804801</v>
      </c>
      <c r="O94" s="6">
        <f>Sheet1!F59</f>
        <v>0.2839554440499754</v>
      </c>
    </row>
    <row r="95" spans="1:15" ht="12.75">
      <c r="A95">
        <v>9.1</v>
      </c>
      <c r="B95">
        <f t="shared" si="4"/>
        <v>132.71435032177845</v>
      </c>
      <c r="C95">
        <f>A95*Sheet1!D29</f>
        <v>109.19999999999999</v>
      </c>
      <c r="E95">
        <f t="shared" si="3"/>
        <v>23.514350321778462</v>
      </c>
      <c r="O95" s="6">
        <f>Sheet1!F59</f>
        <v>0.2839554440499754</v>
      </c>
    </row>
    <row r="96" spans="1:15" ht="12.75">
      <c r="A96">
        <v>9.2</v>
      </c>
      <c r="B96">
        <f t="shared" si="4"/>
        <v>134.4339887843899</v>
      </c>
      <c r="C96">
        <f>A96*Sheet1!D29</f>
        <v>110.39999999999999</v>
      </c>
      <c r="E96">
        <f t="shared" si="3"/>
        <v>24.033988784389916</v>
      </c>
      <c r="O96" s="6">
        <f>Sheet1!F59</f>
        <v>0.2839554440499754</v>
      </c>
    </row>
    <row r="97" spans="1:15" ht="12.75">
      <c r="A97">
        <v>9.3</v>
      </c>
      <c r="B97">
        <f t="shared" si="4"/>
        <v>136.1593063558824</v>
      </c>
      <c r="C97">
        <f>A97*Sheet1!D29</f>
        <v>111.60000000000001</v>
      </c>
      <c r="E97">
        <f t="shared" si="3"/>
        <v>24.559306355882377</v>
      </c>
      <c r="O97" s="6">
        <f>Sheet1!F59</f>
        <v>0.2839554440499754</v>
      </c>
    </row>
    <row r="98" spans="1:15" ht="12.75">
      <c r="A98">
        <v>9.4</v>
      </c>
      <c r="B98">
        <f t="shared" si="4"/>
        <v>137.89030303625583</v>
      </c>
      <c r="C98">
        <f>A98*Sheet1!D29</f>
        <v>112.80000000000001</v>
      </c>
      <c r="E98">
        <f t="shared" si="3"/>
        <v>25.090303036255833</v>
      </c>
      <c r="O98" s="6">
        <f>Sheet1!F59</f>
        <v>0.2839554440499754</v>
      </c>
    </row>
    <row r="99" spans="1:15" ht="12.75">
      <c r="A99">
        <v>9.5</v>
      </c>
      <c r="B99">
        <f t="shared" si="4"/>
        <v>139.6269788255103</v>
      </c>
      <c r="C99">
        <f>A99*Sheet1!D29</f>
        <v>114</v>
      </c>
      <c r="E99">
        <f t="shared" si="3"/>
        <v>25.62697882551028</v>
      </c>
      <c r="O99" s="6">
        <f>Sheet1!F59</f>
        <v>0.2839554440499754</v>
      </c>
    </row>
    <row r="100" spans="1:15" ht="12.75">
      <c r="A100">
        <v>9.6</v>
      </c>
      <c r="B100">
        <f t="shared" si="4"/>
        <v>141.36933372364572</v>
      </c>
      <c r="C100">
        <f>A100*Sheet1!D29</f>
        <v>115.19999999999999</v>
      </c>
      <c r="E100">
        <f t="shared" si="3"/>
        <v>26.16933372364573</v>
      </c>
      <c r="O100" s="6">
        <f>Sheet1!F59</f>
        <v>0.2839554440499754</v>
      </c>
    </row>
    <row r="101" spans="1:15" ht="12.75">
      <c r="A101">
        <v>9.7</v>
      </c>
      <c r="B101">
        <f t="shared" si="4"/>
        <v>143.11736773066218</v>
      </c>
      <c r="C101">
        <f>A101*Sheet1!D29</f>
        <v>116.39999999999999</v>
      </c>
      <c r="E101">
        <f t="shared" si="3"/>
        <v>26.717367730662183</v>
      </c>
      <c r="O101" s="6">
        <f>Sheet1!F59</f>
        <v>0.2839554440499754</v>
      </c>
    </row>
    <row r="102" spans="1:15" ht="12.75">
      <c r="A102">
        <v>9.8</v>
      </c>
      <c r="B102">
        <f t="shared" si="4"/>
        <v>144.87108084655966</v>
      </c>
      <c r="C102">
        <f>A102*Sheet1!D29</f>
        <v>117.60000000000001</v>
      </c>
      <c r="E102">
        <f t="shared" si="3"/>
        <v>27.271080846559645</v>
      </c>
      <c r="O102" s="6">
        <f>Sheet1!F59</f>
        <v>0.2839554440499754</v>
      </c>
    </row>
    <row r="103" spans="1:15" ht="12.75">
      <c r="A103">
        <v>9.9</v>
      </c>
      <c r="B103">
        <f t="shared" si="4"/>
        <v>146.6304730713381</v>
      </c>
      <c r="C103">
        <f>A103*Sheet1!D29</f>
        <v>118.80000000000001</v>
      </c>
      <c r="E103">
        <f t="shared" si="3"/>
        <v>27.83047307133809</v>
      </c>
      <c r="O103" s="6">
        <f>Sheet1!F59</f>
        <v>0.2839554440499754</v>
      </c>
    </row>
    <row r="104" spans="1:15" ht="12.75">
      <c r="A104">
        <v>10</v>
      </c>
      <c r="B104">
        <f t="shared" si="4"/>
        <v>148.39554440499754</v>
      </c>
      <c r="C104">
        <f>A104*Sheet1!D29</f>
        <v>120</v>
      </c>
      <c r="E104">
        <f t="shared" si="3"/>
        <v>28.39554440499754</v>
      </c>
      <c r="O104" s="6">
        <f>Sheet1!F59</f>
        <v>0.2839554440499754</v>
      </c>
    </row>
    <row r="105" spans="1:15" ht="12.75">
      <c r="A105">
        <v>10.1</v>
      </c>
      <c r="B105">
        <f t="shared" si="4"/>
        <v>150.16629484753798</v>
      </c>
      <c r="C105">
        <f>A105*Sheet1!D29</f>
        <v>121.19999999999999</v>
      </c>
      <c r="E105">
        <f t="shared" si="3"/>
        <v>28.966294847537988</v>
      </c>
      <c r="O105" s="6">
        <f>Sheet1!F59</f>
        <v>0.2839554440499754</v>
      </c>
    </row>
    <row r="106" spans="1:15" ht="12.75">
      <c r="A106">
        <v>10.2</v>
      </c>
      <c r="B106">
        <f t="shared" si="4"/>
        <v>151.94272439895943</v>
      </c>
      <c r="C106">
        <f>A106*Sheet1!D29</f>
        <v>122.39999999999999</v>
      </c>
      <c r="E106">
        <f t="shared" si="3"/>
        <v>29.54272439895944</v>
      </c>
      <c r="O106" s="6">
        <f>Sheet1!F59</f>
        <v>0.2839554440499754</v>
      </c>
    </row>
    <row r="107" spans="1:15" ht="12.75">
      <c r="A107">
        <v>10.3</v>
      </c>
      <c r="B107">
        <f t="shared" si="4"/>
        <v>153.7248330592619</v>
      </c>
      <c r="C107">
        <f>A107*Sheet1!D29</f>
        <v>123.60000000000001</v>
      </c>
      <c r="E107">
        <f t="shared" si="3"/>
        <v>30.124833059261896</v>
      </c>
      <c r="O107" s="6">
        <f>Sheet1!F59</f>
        <v>0.2839554440499754</v>
      </c>
    </row>
    <row r="108" spans="1:15" ht="12.75">
      <c r="A108">
        <v>10.4</v>
      </c>
      <c r="B108">
        <f t="shared" si="4"/>
        <v>155.51262082844536</v>
      </c>
      <c r="C108">
        <f>A108*Sheet1!D29</f>
        <v>124.80000000000001</v>
      </c>
      <c r="E108">
        <f t="shared" si="3"/>
        <v>30.712620828445345</v>
      </c>
      <c r="O108" s="6">
        <f>Sheet1!F59</f>
        <v>0.2839554440499754</v>
      </c>
    </row>
    <row r="109" spans="1:15" ht="12.75">
      <c r="A109">
        <v>10.5</v>
      </c>
      <c r="B109">
        <f t="shared" si="4"/>
        <v>157.3060877065098</v>
      </c>
      <c r="C109">
        <f>A109*Sheet1!D29</f>
        <v>126</v>
      </c>
      <c r="E109">
        <f t="shared" si="3"/>
        <v>31.30608770650979</v>
      </c>
      <c r="O109" s="6">
        <f>Sheet1!F59</f>
        <v>0.2839554440499754</v>
      </c>
    </row>
    <row r="110" spans="1:15" ht="12.75">
      <c r="A110">
        <v>10.6</v>
      </c>
      <c r="B110">
        <f t="shared" si="4"/>
        <v>159.10523369345523</v>
      </c>
      <c r="C110">
        <f>A110*Sheet1!D29</f>
        <v>127.19999999999999</v>
      </c>
      <c r="E110">
        <f t="shared" si="3"/>
        <v>31.905233693455237</v>
      </c>
      <c r="O110" s="6">
        <f>Sheet1!F59</f>
        <v>0.2839554440499754</v>
      </c>
    </row>
    <row r="111" spans="1:15" ht="12.75">
      <c r="A111">
        <v>10.7</v>
      </c>
      <c r="B111">
        <f t="shared" si="4"/>
        <v>160.91005878928166</v>
      </c>
      <c r="C111">
        <f>A111*Sheet1!D29</f>
        <v>128.39999999999998</v>
      </c>
      <c r="E111">
        <f t="shared" si="3"/>
        <v>32.51005878928168</v>
      </c>
      <c r="O111" s="6">
        <f>Sheet1!F59</f>
        <v>0.2839554440499754</v>
      </c>
    </row>
    <row r="112" spans="1:15" ht="12.75">
      <c r="A112">
        <v>10.8</v>
      </c>
      <c r="B112">
        <f t="shared" si="4"/>
        <v>162.72056299398918</v>
      </c>
      <c r="C112">
        <f>A112*Sheet1!D29</f>
        <v>129.60000000000002</v>
      </c>
      <c r="E112">
        <f t="shared" si="3"/>
        <v>33.12056299398914</v>
      </c>
      <c r="O112" s="6">
        <f>Sheet1!F59</f>
        <v>0.2839554440499754</v>
      </c>
    </row>
    <row r="113" spans="1:15" ht="12.75">
      <c r="A113">
        <v>10.9</v>
      </c>
      <c r="B113">
        <f t="shared" si="4"/>
        <v>164.5367463075776</v>
      </c>
      <c r="C113">
        <f>A113*Sheet1!D29</f>
        <v>130.8</v>
      </c>
      <c r="E113">
        <f t="shared" si="3"/>
        <v>33.73674630757758</v>
      </c>
      <c r="O113" s="6">
        <f>Sheet1!F59</f>
        <v>0.2839554440499754</v>
      </c>
    </row>
    <row r="114" spans="1:15" ht="12.75">
      <c r="A114">
        <v>11</v>
      </c>
      <c r="B114">
        <f t="shared" si="4"/>
        <v>166.35860873004702</v>
      </c>
      <c r="C114">
        <f>A114*Sheet1!D29</f>
        <v>132</v>
      </c>
      <c r="E114">
        <f t="shared" si="3"/>
        <v>34.358608730047024</v>
      </c>
      <c r="O114" s="6">
        <f>Sheet1!F59</f>
        <v>0.2839554440499754</v>
      </c>
    </row>
    <row r="115" spans="1:15" ht="12.75">
      <c r="A115">
        <v>11.1</v>
      </c>
      <c r="B115">
        <f t="shared" si="4"/>
        <v>168.18615026139747</v>
      </c>
      <c r="C115">
        <f>A115*Sheet1!D29</f>
        <v>133.2</v>
      </c>
      <c r="E115">
        <f t="shared" si="3"/>
        <v>34.98615026139747</v>
      </c>
      <c r="O115" s="6">
        <f>Sheet1!F59</f>
        <v>0.2839554440499754</v>
      </c>
    </row>
    <row r="116" spans="1:15" ht="12.75">
      <c r="A116">
        <v>11.2</v>
      </c>
      <c r="B116">
        <f t="shared" si="4"/>
        <v>170.0193709016289</v>
      </c>
      <c r="C116">
        <f>A116*Sheet1!D29</f>
        <v>134.39999999999998</v>
      </c>
      <c r="E116">
        <f t="shared" si="3"/>
        <v>35.61937090162891</v>
      </c>
      <c r="O116" s="6">
        <f>Sheet1!F59</f>
        <v>0.2839554440499754</v>
      </c>
    </row>
    <row r="117" spans="1:15" ht="12.75">
      <c r="A117">
        <v>11.3</v>
      </c>
      <c r="B117">
        <f t="shared" si="4"/>
        <v>171.8582706507414</v>
      </c>
      <c r="C117">
        <f>A117*Sheet1!D29</f>
        <v>135.60000000000002</v>
      </c>
      <c r="E117">
        <f t="shared" si="3"/>
        <v>36.258270650741366</v>
      </c>
      <c r="O117" s="6">
        <f>Sheet1!F59</f>
        <v>0.2839554440499754</v>
      </c>
    </row>
    <row r="118" spans="1:15" ht="12.75">
      <c r="A118">
        <v>11.4</v>
      </c>
      <c r="B118">
        <f t="shared" si="4"/>
        <v>173.70284950873483</v>
      </c>
      <c r="C118">
        <f>A118*Sheet1!D29</f>
        <v>136.8</v>
      </c>
      <c r="E118">
        <f t="shared" si="3"/>
        <v>36.90284950873481</v>
      </c>
      <c r="O118" s="6">
        <f>Sheet1!F59</f>
        <v>0.2839554440499754</v>
      </c>
    </row>
    <row r="119" spans="1:15" ht="12.75">
      <c r="A119">
        <v>11.5</v>
      </c>
      <c r="B119">
        <f t="shared" si="4"/>
        <v>175.55310747560924</v>
      </c>
      <c r="C119">
        <f>A119*Sheet1!D29</f>
        <v>138</v>
      </c>
      <c r="E119">
        <f t="shared" si="3"/>
        <v>37.553107475609245</v>
      </c>
      <c r="O119" s="6">
        <f>Sheet1!F59</f>
        <v>0.2839554440499754</v>
      </c>
    </row>
    <row r="120" spans="1:15" ht="12.75">
      <c r="A120">
        <v>11.6</v>
      </c>
      <c r="B120">
        <f t="shared" si="4"/>
        <v>177.40904455136467</v>
      </c>
      <c r="C120">
        <f>A120*Sheet1!D29</f>
        <v>139.2</v>
      </c>
      <c r="E120">
        <f t="shared" si="3"/>
        <v>38.20904455136469</v>
      </c>
      <c r="O120" s="6">
        <f>Sheet1!F59</f>
        <v>0.2839554440499754</v>
      </c>
    </row>
    <row r="121" spans="1:15" ht="12.75">
      <c r="A121">
        <v>11.7</v>
      </c>
      <c r="B121">
        <f t="shared" si="4"/>
        <v>179.2706607360011</v>
      </c>
      <c r="C121">
        <f>A121*Sheet1!D29</f>
        <v>140.39999999999998</v>
      </c>
      <c r="E121">
        <f t="shared" si="3"/>
        <v>38.87066073600113</v>
      </c>
      <c r="O121" s="6">
        <f>Sheet1!F59</f>
        <v>0.2839554440499754</v>
      </c>
    </row>
    <row r="122" spans="1:15" ht="12.75">
      <c r="A122">
        <v>11.8</v>
      </c>
      <c r="B122">
        <f t="shared" si="4"/>
        <v>181.1379560295186</v>
      </c>
      <c r="C122">
        <f>A122*Sheet1!D29</f>
        <v>141.60000000000002</v>
      </c>
      <c r="E122">
        <f t="shared" si="3"/>
        <v>39.53795602951858</v>
      </c>
      <c r="O122" s="6">
        <f>Sheet1!F59</f>
        <v>0.2839554440499754</v>
      </c>
    </row>
    <row r="123" spans="1:15" ht="12.75">
      <c r="A123">
        <v>11.9</v>
      </c>
      <c r="B123">
        <f t="shared" si="4"/>
        <v>183.01093043191702</v>
      </c>
      <c r="C123">
        <f>A123*Sheet1!D29</f>
        <v>142.8</v>
      </c>
      <c r="E123">
        <f t="shared" si="3"/>
        <v>40.21093043191702</v>
      </c>
      <c r="O123" s="6">
        <f>Sheet1!F59</f>
        <v>0.2839554440499754</v>
      </c>
    </row>
    <row r="124" spans="1:15" ht="12.75">
      <c r="A124">
        <v>12</v>
      </c>
      <c r="B124">
        <f t="shared" si="4"/>
        <v>184.88958394319644</v>
      </c>
      <c r="C124">
        <f>A124*Sheet1!D29</f>
        <v>144</v>
      </c>
      <c r="E124">
        <f t="shared" si="3"/>
        <v>40.889583943196456</v>
      </c>
      <c r="O124" s="6">
        <f>Sheet1!F59</f>
        <v>0.2839554440499754</v>
      </c>
    </row>
    <row r="125" spans="1:15" ht="12.75">
      <c r="A125">
        <v>12.1</v>
      </c>
      <c r="B125">
        <f t="shared" si="4"/>
        <v>186.7739165633569</v>
      </c>
      <c r="C125">
        <f>A125*Sheet1!D29</f>
        <v>145.2</v>
      </c>
      <c r="E125">
        <f t="shared" si="3"/>
        <v>41.573916563356896</v>
      </c>
      <c r="O125" s="6">
        <f>Sheet1!F59</f>
        <v>0.2839554440499754</v>
      </c>
    </row>
    <row r="126" spans="1:15" ht="12.75">
      <c r="A126">
        <v>12.2</v>
      </c>
      <c r="B126">
        <f t="shared" si="4"/>
        <v>188.6639282923983</v>
      </c>
      <c r="C126">
        <f>A126*Sheet1!D29</f>
        <v>146.39999999999998</v>
      </c>
      <c r="E126">
        <f t="shared" si="3"/>
        <v>42.26392829239833</v>
      </c>
      <c r="O126" s="6">
        <f>Sheet1!F59</f>
        <v>0.2839554440499754</v>
      </c>
    </row>
    <row r="127" spans="1:15" ht="12.75">
      <c r="A127">
        <v>12.3</v>
      </c>
      <c r="B127">
        <f t="shared" si="4"/>
        <v>190.5596191303208</v>
      </c>
      <c r="C127">
        <f>A127*Sheet1!D29</f>
        <v>147.60000000000002</v>
      </c>
      <c r="E127">
        <f t="shared" si="3"/>
        <v>42.95961913032079</v>
      </c>
      <c r="O127" s="6">
        <f>Sheet1!F59</f>
        <v>0.2839554440499754</v>
      </c>
    </row>
    <row r="128" spans="1:15" ht="12.75">
      <c r="A128">
        <v>12.4</v>
      </c>
      <c r="B128">
        <f t="shared" si="4"/>
        <v>192.46098907712422</v>
      </c>
      <c r="C128">
        <f>A128*Sheet1!D29</f>
        <v>148.8</v>
      </c>
      <c r="E128">
        <f t="shared" si="3"/>
        <v>43.66098907712423</v>
      </c>
      <c r="O128" s="6">
        <f>Sheet1!F59</f>
        <v>0.2839554440499754</v>
      </c>
    </row>
    <row r="129" spans="1:15" ht="12.75">
      <c r="A129">
        <v>12.5</v>
      </c>
      <c r="B129">
        <f t="shared" si="4"/>
        <v>194.36803813280866</v>
      </c>
      <c r="C129">
        <f>A129*Sheet1!D29</f>
        <v>150</v>
      </c>
      <c r="E129">
        <f t="shared" si="3"/>
        <v>44.36803813280866</v>
      </c>
      <c r="O129" s="6">
        <f>Sheet1!F59</f>
        <v>0.2839554440499754</v>
      </c>
    </row>
    <row r="130" spans="1:15" ht="12.75">
      <c r="A130">
        <v>12.6</v>
      </c>
      <c r="B130">
        <f t="shared" si="4"/>
        <v>196.2807662973741</v>
      </c>
      <c r="C130">
        <f>A130*Sheet1!D29</f>
        <v>151.2</v>
      </c>
      <c r="E130">
        <f t="shared" si="3"/>
        <v>45.0807662973741</v>
      </c>
      <c r="O130" s="6">
        <f>Sheet1!F59</f>
        <v>0.2839554440499754</v>
      </c>
    </row>
    <row r="131" spans="1:15" ht="12.75">
      <c r="A131">
        <v>12.7</v>
      </c>
      <c r="B131">
        <f t="shared" si="4"/>
        <v>198.1991735708205</v>
      </c>
      <c r="C131">
        <f>A131*Sheet1!D29</f>
        <v>152.39999999999998</v>
      </c>
      <c r="E131">
        <f t="shared" si="3"/>
        <v>45.799173570820535</v>
      </c>
      <c r="O131" s="6">
        <f>Sheet1!F59</f>
        <v>0.2839554440499754</v>
      </c>
    </row>
    <row r="132" spans="1:15" ht="12.75">
      <c r="A132">
        <v>12.8</v>
      </c>
      <c r="B132">
        <f t="shared" si="4"/>
        <v>200.123259953148</v>
      </c>
      <c r="C132">
        <f>A132*Sheet1!D29</f>
        <v>153.60000000000002</v>
      </c>
      <c r="E132">
        <f t="shared" si="3"/>
        <v>46.52325995314798</v>
      </c>
      <c r="O132" s="6">
        <f>Sheet1!F59</f>
        <v>0.2839554440499754</v>
      </c>
    </row>
    <row r="133" spans="1:15" ht="12.75">
      <c r="A133">
        <v>12.9</v>
      </c>
      <c r="B133">
        <f t="shared" si="4"/>
        <v>202.05302544435642</v>
      </c>
      <c r="C133">
        <f>A133*Sheet1!D29</f>
        <v>154.8</v>
      </c>
      <c r="E133">
        <f t="shared" si="3"/>
        <v>47.25302544435641</v>
      </c>
      <c r="O133" s="6">
        <f>Sheet1!F59</f>
        <v>0.2839554440499754</v>
      </c>
    </row>
    <row r="134" spans="1:15" ht="12.75">
      <c r="A134">
        <v>13</v>
      </c>
      <c r="B134">
        <f t="shared" si="4"/>
        <v>203.98847004444585</v>
      </c>
      <c r="C134">
        <f>A134*Sheet1!D29</f>
        <v>156</v>
      </c>
      <c r="E134">
        <f aca="true" t="shared" si="5" ref="E134:E197">(A134*A134)*O134</f>
        <v>47.98847004444585</v>
      </c>
      <c r="O134" s="6">
        <f>Sheet1!F59</f>
        <v>0.2839554440499754</v>
      </c>
    </row>
    <row r="135" spans="1:15" ht="12.75">
      <c r="A135">
        <v>13.1</v>
      </c>
      <c r="B135">
        <f t="shared" si="4"/>
        <v>205.92959375341627</v>
      </c>
      <c r="C135">
        <f>A135*Sheet1!D29</f>
        <v>157.2</v>
      </c>
      <c r="E135">
        <f t="shared" si="5"/>
        <v>48.729593753416275</v>
      </c>
      <c r="O135" s="6">
        <f>Sheet1!F59</f>
        <v>0.2839554440499754</v>
      </c>
    </row>
    <row r="136" spans="1:15" ht="12.75">
      <c r="A136">
        <v>13.2</v>
      </c>
      <c r="B136">
        <f aca="true" t="shared" si="6" ref="B136:B199">C136+E136</f>
        <v>207.8763965712677</v>
      </c>
      <c r="C136">
        <f>A136*Sheet1!D29</f>
        <v>158.39999999999998</v>
      </c>
      <c r="E136">
        <f t="shared" si="5"/>
        <v>49.47639657126771</v>
      </c>
      <c r="O136" s="6">
        <f>Sheet1!F59</f>
        <v>0.2839554440499754</v>
      </c>
    </row>
    <row r="137" spans="1:15" ht="12.75">
      <c r="A137">
        <v>13.3</v>
      </c>
      <c r="B137">
        <f t="shared" si="6"/>
        <v>209.82887849800017</v>
      </c>
      <c r="C137">
        <f>A137*Sheet1!D29</f>
        <v>159.60000000000002</v>
      </c>
      <c r="E137">
        <f t="shared" si="5"/>
        <v>50.22887849800016</v>
      </c>
      <c r="O137" s="6">
        <f>Sheet1!F59</f>
        <v>0.2839554440499754</v>
      </c>
    </row>
    <row r="138" spans="1:15" ht="12.75">
      <c r="A138">
        <v>13.4</v>
      </c>
      <c r="B138">
        <f t="shared" si="6"/>
        <v>211.7870395336136</v>
      </c>
      <c r="C138">
        <f>A138*Sheet1!D29</f>
        <v>160.8</v>
      </c>
      <c r="E138">
        <f t="shared" si="5"/>
        <v>50.98703953361358</v>
      </c>
      <c r="O138" s="6">
        <f>Sheet1!F59</f>
        <v>0.2839554440499754</v>
      </c>
    </row>
    <row r="139" spans="1:15" ht="12.75">
      <c r="A139">
        <v>13.5</v>
      </c>
      <c r="B139">
        <f t="shared" si="6"/>
        <v>213.75087967810802</v>
      </c>
      <c r="C139">
        <f>A139*Sheet1!D29</f>
        <v>162</v>
      </c>
      <c r="E139">
        <f t="shared" si="5"/>
        <v>51.75087967810802</v>
      </c>
      <c r="O139" s="6">
        <f>Sheet1!F59</f>
        <v>0.2839554440499754</v>
      </c>
    </row>
    <row r="140" spans="1:15" ht="12.75">
      <c r="A140">
        <v>13.6</v>
      </c>
      <c r="B140">
        <f t="shared" si="6"/>
        <v>215.72039893148343</v>
      </c>
      <c r="C140">
        <f>A140*Sheet1!D29</f>
        <v>163.2</v>
      </c>
      <c r="E140">
        <f t="shared" si="5"/>
        <v>52.52039893148345</v>
      </c>
      <c r="O140" s="6">
        <f>Sheet1!F59</f>
        <v>0.2839554440499754</v>
      </c>
    </row>
    <row r="141" spans="1:15" ht="12.75">
      <c r="A141">
        <v>13.7</v>
      </c>
      <c r="B141">
        <f t="shared" si="6"/>
        <v>217.69559729373987</v>
      </c>
      <c r="C141">
        <f>A141*Sheet1!D29</f>
        <v>164.39999999999998</v>
      </c>
      <c r="E141">
        <f t="shared" si="5"/>
        <v>53.295597293739874</v>
      </c>
      <c r="O141" s="6">
        <f>Sheet1!F59</f>
        <v>0.2839554440499754</v>
      </c>
    </row>
    <row r="142" spans="1:15" ht="12.75">
      <c r="A142">
        <v>13.8</v>
      </c>
      <c r="B142">
        <f t="shared" si="6"/>
        <v>219.67647476487736</v>
      </c>
      <c r="C142">
        <f>A142*Sheet1!D29</f>
        <v>165.60000000000002</v>
      </c>
      <c r="E142">
        <f t="shared" si="5"/>
        <v>54.076474764877325</v>
      </c>
      <c r="O142" s="6">
        <f>Sheet1!F59</f>
        <v>0.2839554440499754</v>
      </c>
    </row>
    <row r="143" spans="1:15" ht="12.75">
      <c r="A143">
        <v>13.9</v>
      </c>
      <c r="B143">
        <f t="shared" si="6"/>
        <v>221.66303134489576</v>
      </c>
      <c r="C143">
        <f>A143*Sheet1!D29</f>
        <v>166.8</v>
      </c>
      <c r="E143">
        <f t="shared" si="5"/>
        <v>54.86303134489575</v>
      </c>
      <c r="O143" s="6">
        <f>Sheet1!F59</f>
        <v>0.2839554440499754</v>
      </c>
    </row>
    <row r="144" spans="1:15" ht="12.75">
      <c r="A144">
        <v>14</v>
      </c>
      <c r="B144">
        <f t="shared" si="6"/>
        <v>223.65526703379518</v>
      </c>
      <c r="C144">
        <f>A144*Sheet1!D29</f>
        <v>168</v>
      </c>
      <c r="E144">
        <f t="shared" si="5"/>
        <v>55.655267033795184</v>
      </c>
      <c r="O144" s="6">
        <f>Sheet1!F59</f>
        <v>0.2839554440499754</v>
      </c>
    </row>
    <row r="145" spans="1:15" ht="12.75">
      <c r="A145">
        <v>14.1</v>
      </c>
      <c r="B145">
        <f t="shared" si="6"/>
        <v>225.6531818315756</v>
      </c>
      <c r="C145">
        <f>A145*Sheet1!D29</f>
        <v>169.2</v>
      </c>
      <c r="E145">
        <f t="shared" si="5"/>
        <v>56.45318183157561</v>
      </c>
      <c r="O145" s="6">
        <f>Sheet1!F59</f>
        <v>0.2839554440499754</v>
      </c>
    </row>
    <row r="146" spans="1:15" ht="12.75">
      <c r="A146">
        <v>14.2</v>
      </c>
      <c r="B146">
        <f t="shared" si="6"/>
        <v>227.656775738237</v>
      </c>
      <c r="C146">
        <f>A146*Sheet1!D29</f>
        <v>170.39999999999998</v>
      </c>
      <c r="E146">
        <f t="shared" si="5"/>
        <v>57.25677573823704</v>
      </c>
      <c r="O146" s="6">
        <f>Sheet1!F59</f>
        <v>0.2839554440499754</v>
      </c>
    </row>
    <row r="147" spans="1:15" ht="12.75">
      <c r="A147">
        <v>14.3</v>
      </c>
      <c r="B147">
        <f t="shared" si="6"/>
        <v>229.6660487537795</v>
      </c>
      <c r="C147">
        <f>A147*Sheet1!D29</f>
        <v>171.60000000000002</v>
      </c>
      <c r="E147">
        <f t="shared" si="5"/>
        <v>58.06604875377948</v>
      </c>
      <c r="O147" s="6">
        <f>Sheet1!F59</f>
        <v>0.2839554440499754</v>
      </c>
    </row>
    <row r="148" spans="1:15" ht="12.75">
      <c r="A148">
        <v>14.4</v>
      </c>
      <c r="B148">
        <f t="shared" si="6"/>
        <v>231.68100087820292</v>
      </c>
      <c r="C148">
        <f>A148*Sheet1!D29</f>
        <v>172.8</v>
      </c>
      <c r="E148">
        <f t="shared" si="5"/>
        <v>58.881000878202904</v>
      </c>
      <c r="O148" s="6">
        <f>Sheet1!F59</f>
        <v>0.2839554440499754</v>
      </c>
    </row>
    <row r="149" spans="1:15" ht="12.75">
      <c r="A149">
        <v>14.5</v>
      </c>
      <c r="B149">
        <f t="shared" si="6"/>
        <v>233.70163211150734</v>
      </c>
      <c r="C149">
        <f>A149*Sheet1!D29</f>
        <v>174</v>
      </c>
      <c r="E149">
        <f t="shared" si="5"/>
        <v>59.70163211150733</v>
      </c>
      <c r="O149" s="6">
        <f>Sheet1!F59</f>
        <v>0.2839554440499754</v>
      </c>
    </row>
    <row r="150" spans="1:15" ht="12.75">
      <c r="A150">
        <v>14.6</v>
      </c>
      <c r="B150">
        <f t="shared" si="6"/>
        <v>235.72794245369275</v>
      </c>
      <c r="C150">
        <f>A150*Sheet1!D29</f>
        <v>175.2</v>
      </c>
      <c r="E150">
        <f t="shared" si="5"/>
        <v>60.52794245369276</v>
      </c>
      <c r="O150" s="6">
        <f>Sheet1!F59</f>
        <v>0.2839554440499754</v>
      </c>
    </row>
    <row r="151" spans="1:15" ht="12.75">
      <c r="A151">
        <v>14.7</v>
      </c>
      <c r="B151">
        <f t="shared" si="6"/>
        <v>237.75993190475916</v>
      </c>
      <c r="C151">
        <f>A151*Sheet1!D29</f>
        <v>176.39999999999998</v>
      </c>
      <c r="E151">
        <f t="shared" si="5"/>
        <v>61.35993190475918</v>
      </c>
      <c r="O151" s="6">
        <f>Sheet1!F59</f>
        <v>0.2839554440499754</v>
      </c>
    </row>
    <row r="152" spans="1:15" ht="12.75">
      <c r="A152">
        <v>14.8</v>
      </c>
      <c r="B152">
        <f t="shared" si="6"/>
        <v>239.79760046470665</v>
      </c>
      <c r="C152">
        <f>A152*Sheet1!D29</f>
        <v>177.60000000000002</v>
      </c>
      <c r="E152">
        <f t="shared" si="5"/>
        <v>62.19760046470662</v>
      </c>
      <c r="O152" s="6">
        <f>Sheet1!F59</f>
        <v>0.2839554440499754</v>
      </c>
    </row>
    <row r="153" spans="1:15" ht="12.75">
      <c r="A153">
        <v>14.9</v>
      </c>
      <c r="B153">
        <f t="shared" si="6"/>
        <v>241.84094813353505</v>
      </c>
      <c r="C153">
        <f>A153*Sheet1!D29</f>
        <v>178.8</v>
      </c>
      <c r="E153">
        <f t="shared" si="5"/>
        <v>63.040948133535046</v>
      </c>
      <c r="O153" s="6">
        <f>Sheet1!F59</f>
        <v>0.2839554440499754</v>
      </c>
    </row>
    <row r="154" spans="1:15" ht="12.75">
      <c r="A154">
        <v>15</v>
      </c>
      <c r="B154">
        <f t="shared" si="6"/>
        <v>243.88997491124445</v>
      </c>
      <c r="C154">
        <f>A154*Sheet1!D29</f>
        <v>180</v>
      </c>
      <c r="E154">
        <f t="shared" si="5"/>
        <v>63.889974911244465</v>
      </c>
      <c r="O154" s="6">
        <f>Sheet1!F59</f>
        <v>0.2839554440499754</v>
      </c>
    </row>
    <row r="155" spans="1:15" ht="12.75">
      <c r="A155">
        <v>15.1</v>
      </c>
      <c r="B155">
        <f t="shared" si="6"/>
        <v>245.94468079783488</v>
      </c>
      <c r="C155">
        <f>A155*Sheet1!D29</f>
        <v>181.2</v>
      </c>
      <c r="E155">
        <f t="shared" si="5"/>
        <v>64.74468079783489</v>
      </c>
      <c r="O155" s="6">
        <f>Sheet1!F59</f>
        <v>0.2839554440499754</v>
      </c>
    </row>
    <row r="156" spans="1:15" ht="12.75">
      <c r="A156">
        <v>15.2</v>
      </c>
      <c r="B156">
        <f t="shared" si="6"/>
        <v>248.0050657933063</v>
      </c>
      <c r="C156">
        <f>A156*Sheet1!D29</f>
        <v>182.39999999999998</v>
      </c>
      <c r="E156">
        <f t="shared" si="5"/>
        <v>65.60506579330632</v>
      </c>
      <c r="O156" s="6">
        <f>Sheet1!F59</f>
        <v>0.2839554440499754</v>
      </c>
    </row>
    <row r="157" spans="1:15" ht="12.75">
      <c r="A157">
        <v>15.3</v>
      </c>
      <c r="B157">
        <f t="shared" si="6"/>
        <v>250.07112989765878</v>
      </c>
      <c r="C157">
        <f>A157*Sheet1!D29</f>
        <v>183.60000000000002</v>
      </c>
      <c r="E157">
        <f t="shared" si="5"/>
        <v>66.47112989765876</v>
      </c>
      <c r="O157" s="6">
        <f>Sheet1!F59</f>
        <v>0.2839554440499754</v>
      </c>
    </row>
    <row r="158" spans="1:15" ht="12.75">
      <c r="A158">
        <v>15.4</v>
      </c>
      <c r="B158">
        <f t="shared" si="6"/>
        <v>252.1428731108922</v>
      </c>
      <c r="C158">
        <f>A158*Sheet1!D29</f>
        <v>184.8</v>
      </c>
      <c r="E158">
        <f t="shared" si="5"/>
        <v>67.34287311089217</v>
      </c>
      <c r="O158" s="6">
        <f>Sheet1!F59</f>
        <v>0.2839554440499754</v>
      </c>
    </row>
    <row r="159" spans="1:15" ht="12.75">
      <c r="A159">
        <v>15.5</v>
      </c>
      <c r="B159">
        <f t="shared" si="6"/>
        <v>254.22029543300658</v>
      </c>
      <c r="C159">
        <f>A159*Sheet1!D29</f>
        <v>186</v>
      </c>
      <c r="E159">
        <f t="shared" si="5"/>
        <v>68.2202954330066</v>
      </c>
      <c r="O159" s="6">
        <f>Sheet1!F59</f>
        <v>0.2839554440499754</v>
      </c>
    </row>
    <row r="160" spans="1:15" ht="12.75">
      <c r="A160">
        <v>15.6</v>
      </c>
      <c r="B160">
        <f t="shared" si="6"/>
        <v>256.303396864002</v>
      </c>
      <c r="C160">
        <f>A160*Sheet1!D29</f>
        <v>187.2</v>
      </c>
      <c r="E160">
        <f t="shared" si="5"/>
        <v>69.10339686400201</v>
      </c>
      <c r="O160" s="6">
        <f>Sheet1!F59</f>
        <v>0.2839554440499754</v>
      </c>
    </row>
    <row r="161" spans="1:15" ht="12.75">
      <c r="A161">
        <v>15.7</v>
      </c>
      <c r="B161">
        <f t="shared" si="6"/>
        <v>258.3921774038784</v>
      </c>
      <c r="C161">
        <f>A161*Sheet1!D29</f>
        <v>188.39999999999998</v>
      </c>
      <c r="E161">
        <f t="shared" si="5"/>
        <v>69.99217740387843</v>
      </c>
      <c r="O161" s="6">
        <f>Sheet1!F59</f>
        <v>0.2839554440499754</v>
      </c>
    </row>
    <row r="162" spans="1:15" ht="12.75">
      <c r="A162">
        <v>15.8</v>
      </c>
      <c r="B162">
        <f t="shared" si="6"/>
        <v>260.4866370526359</v>
      </c>
      <c r="C162">
        <f>A162*Sheet1!D29</f>
        <v>189.60000000000002</v>
      </c>
      <c r="E162">
        <f t="shared" si="5"/>
        <v>70.88663705263586</v>
      </c>
      <c r="O162" s="6">
        <f>Sheet1!F59</f>
        <v>0.2839554440499754</v>
      </c>
    </row>
    <row r="163" spans="1:15" ht="12.75">
      <c r="A163">
        <v>15.9</v>
      </c>
      <c r="B163">
        <f t="shared" si="6"/>
        <v>262.5867758102743</v>
      </c>
      <c r="C163">
        <f>A163*Sheet1!D29</f>
        <v>190.8</v>
      </c>
      <c r="E163">
        <f t="shared" si="5"/>
        <v>71.78677581027428</v>
      </c>
      <c r="O163" s="6">
        <f>Sheet1!F59</f>
        <v>0.2839554440499754</v>
      </c>
    </row>
    <row r="164" spans="1:15" ht="12.75">
      <c r="A164">
        <v>16</v>
      </c>
      <c r="B164">
        <f t="shared" si="6"/>
        <v>264.6925936767937</v>
      </c>
      <c r="C164">
        <f>A164*Sheet1!D29</f>
        <v>192</v>
      </c>
      <c r="E164">
        <f t="shared" si="5"/>
        <v>72.6925936767937</v>
      </c>
      <c r="O164" s="6">
        <f>Sheet1!F59</f>
        <v>0.2839554440499754</v>
      </c>
    </row>
    <row r="165" spans="1:15" ht="12.75">
      <c r="A165">
        <v>16.1</v>
      </c>
      <c r="B165">
        <f t="shared" si="6"/>
        <v>266.80409065219413</v>
      </c>
      <c r="C165">
        <f>A165*Sheet1!D29</f>
        <v>193.20000000000002</v>
      </c>
      <c r="E165">
        <f t="shared" si="5"/>
        <v>73.60409065219413</v>
      </c>
      <c r="O165" s="6">
        <f>Sheet1!F59</f>
        <v>0.2839554440499754</v>
      </c>
    </row>
    <row r="166" spans="1:15" ht="12.75">
      <c r="A166">
        <v>16.2</v>
      </c>
      <c r="B166">
        <f t="shared" si="6"/>
        <v>268.92126673647556</v>
      </c>
      <c r="C166">
        <f>A166*Sheet1!D29</f>
        <v>194.39999999999998</v>
      </c>
      <c r="E166">
        <f t="shared" si="5"/>
        <v>74.52126673647555</v>
      </c>
      <c r="O166" s="6">
        <f>Sheet1!F59</f>
        <v>0.2839554440499754</v>
      </c>
    </row>
    <row r="167" spans="1:15" ht="12.75">
      <c r="A167">
        <v>16.3</v>
      </c>
      <c r="B167">
        <f t="shared" si="6"/>
        <v>271.044121929638</v>
      </c>
      <c r="C167">
        <f>A167*Sheet1!D29</f>
        <v>195.60000000000002</v>
      </c>
      <c r="E167">
        <f t="shared" si="5"/>
        <v>75.44412192963797</v>
      </c>
      <c r="O167" s="6">
        <f>Sheet1!F59</f>
        <v>0.2839554440499754</v>
      </c>
    </row>
    <row r="168" spans="1:15" ht="12.75">
      <c r="A168">
        <v>16.4</v>
      </c>
      <c r="B168">
        <f t="shared" si="6"/>
        <v>273.17265623168134</v>
      </c>
      <c r="C168">
        <f>A168*Sheet1!D29</f>
        <v>196.79999999999998</v>
      </c>
      <c r="E168">
        <f t="shared" si="5"/>
        <v>76.37265623168138</v>
      </c>
      <c r="O168" s="6">
        <f>Sheet1!F59</f>
        <v>0.2839554440499754</v>
      </c>
    </row>
    <row r="169" spans="1:15" ht="12.75">
      <c r="A169">
        <v>16.5</v>
      </c>
      <c r="B169">
        <f t="shared" si="6"/>
        <v>275.3068696426058</v>
      </c>
      <c r="C169">
        <f>A169*Sheet1!D29</f>
        <v>198</v>
      </c>
      <c r="E169">
        <f t="shared" si="5"/>
        <v>77.3068696426058</v>
      </c>
      <c r="O169" s="6">
        <f>Sheet1!F59</f>
        <v>0.2839554440499754</v>
      </c>
    </row>
    <row r="170" spans="1:15" ht="12.75">
      <c r="A170">
        <v>16.6</v>
      </c>
      <c r="B170">
        <f t="shared" si="6"/>
        <v>277.44676216241123</v>
      </c>
      <c r="C170">
        <f>A170*Sheet1!D29</f>
        <v>199.20000000000002</v>
      </c>
      <c r="E170">
        <f t="shared" si="5"/>
        <v>78.24676216241124</v>
      </c>
      <c r="O170" s="6">
        <f>Sheet1!F59</f>
        <v>0.2839554440499754</v>
      </c>
    </row>
    <row r="171" spans="1:15" ht="12.75">
      <c r="A171">
        <v>16.7</v>
      </c>
      <c r="B171">
        <f t="shared" si="6"/>
        <v>279.59233379109764</v>
      </c>
      <c r="C171">
        <f>A171*Sheet1!D29</f>
        <v>200.39999999999998</v>
      </c>
      <c r="E171">
        <f t="shared" si="5"/>
        <v>79.19233379109764</v>
      </c>
      <c r="O171" s="6">
        <f>Sheet1!F59</f>
        <v>0.2839554440499754</v>
      </c>
    </row>
    <row r="172" spans="1:15" ht="12.75">
      <c r="A172">
        <v>16.8</v>
      </c>
      <c r="B172">
        <f t="shared" si="6"/>
        <v>281.7435845286651</v>
      </c>
      <c r="C172">
        <f>A172*Sheet1!D29</f>
        <v>201.60000000000002</v>
      </c>
      <c r="E172">
        <f t="shared" si="5"/>
        <v>80.14358452866506</v>
      </c>
      <c r="O172" s="6">
        <f>Sheet1!F59</f>
        <v>0.2839554440499754</v>
      </c>
    </row>
    <row r="173" spans="1:15" ht="12.75">
      <c r="A173">
        <v>16.9</v>
      </c>
      <c r="B173">
        <f t="shared" si="6"/>
        <v>283.90051437511346</v>
      </c>
      <c r="C173">
        <f>A173*Sheet1!D29</f>
        <v>202.79999999999998</v>
      </c>
      <c r="E173">
        <f t="shared" si="5"/>
        <v>81.10051437511346</v>
      </c>
      <c r="O173" s="6">
        <f>Sheet1!F59</f>
        <v>0.2839554440499754</v>
      </c>
    </row>
    <row r="174" spans="1:15" ht="12.75">
      <c r="A174">
        <v>17</v>
      </c>
      <c r="B174">
        <f t="shared" si="6"/>
        <v>286.06312333044286</v>
      </c>
      <c r="C174">
        <f>A174*Sheet1!D29</f>
        <v>204</v>
      </c>
      <c r="E174">
        <f t="shared" si="5"/>
        <v>82.06312333044289</v>
      </c>
      <c r="O174" s="6">
        <f>Sheet1!F59</f>
        <v>0.2839554440499754</v>
      </c>
    </row>
    <row r="175" spans="1:15" ht="12.75">
      <c r="A175">
        <v>17.1</v>
      </c>
      <c r="B175">
        <f t="shared" si="6"/>
        <v>288.2314113946533</v>
      </c>
      <c r="C175">
        <f>A175*Sheet1!D29</f>
        <v>205.20000000000002</v>
      </c>
      <c r="E175">
        <f t="shared" si="5"/>
        <v>83.03141139465332</v>
      </c>
      <c r="O175" s="6">
        <f>Sheet1!F59</f>
        <v>0.2839554440499754</v>
      </c>
    </row>
    <row r="176" spans="1:15" ht="12.75">
      <c r="A176">
        <v>17.2</v>
      </c>
      <c r="B176">
        <f t="shared" si="6"/>
        <v>290.4053785677447</v>
      </c>
      <c r="C176">
        <f>A176*Sheet1!D29</f>
        <v>206.39999999999998</v>
      </c>
      <c r="E176">
        <f t="shared" si="5"/>
        <v>84.00537856774471</v>
      </c>
      <c r="O176" s="6">
        <f>Sheet1!F59</f>
        <v>0.2839554440499754</v>
      </c>
    </row>
    <row r="177" spans="1:15" ht="12.75">
      <c r="A177">
        <v>17.3</v>
      </c>
      <c r="B177">
        <f t="shared" si="6"/>
        <v>292.5850248497172</v>
      </c>
      <c r="C177">
        <f>A177*Sheet1!D29</f>
        <v>207.60000000000002</v>
      </c>
      <c r="E177">
        <f t="shared" si="5"/>
        <v>84.98502484971715</v>
      </c>
      <c r="O177" s="6">
        <f>Sheet1!F59</f>
        <v>0.2839554440499754</v>
      </c>
    </row>
    <row r="178" spans="1:15" ht="12.75">
      <c r="A178">
        <v>17.4</v>
      </c>
      <c r="B178">
        <f t="shared" si="6"/>
        <v>294.7703502405705</v>
      </c>
      <c r="C178">
        <f>A178*Sheet1!D29</f>
        <v>208.79999999999998</v>
      </c>
      <c r="E178">
        <f t="shared" si="5"/>
        <v>85.97035024057054</v>
      </c>
      <c r="O178" s="6">
        <f>Sheet1!F59</f>
        <v>0.2839554440499754</v>
      </c>
    </row>
    <row r="179" spans="1:15" ht="12.75">
      <c r="A179">
        <v>17.5</v>
      </c>
      <c r="B179">
        <f t="shared" si="6"/>
        <v>296.96135474030496</v>
      </c>
      <c r="C179">
        <f>A179*Sheet1!D29</f>
        <v>210</v>
      </c>
      <c r="E179">
        <f t="shared" si="5"/>
        <v>86.96135474030497</v>
      </c>
      <c r="O179" s="6">
        <f>Sheet1!F59</f>
        <v>0.2839554440499754</v>
      </c>
    </row>
    <row r="180" spans="1:15" ht="12.75">
      <c r="A180">
        <v>17.6</v>
      </c>
      <c r="B180">
        <f t="shared" si="6"/>
        <v>299.1580383489204</v>
      </c>
      <c r="C180">
        <f>A180*Sheet1!D29</f>
        <v>211.20000000000002</v>
      </c>
      <c r="E180">
        <f t="shared" si="5"/>
        <v>87.9580383489204</v>
      </c>
      <c r="O180" s="6">
        <f>Sheet1!F59</f>
        <v>0.2839554440499754</v>
      </c>
    </row>
    <row r="181" spans="1:15" ht="12.75">
      <c r="A181">
        <v>17.7</v>
      </c>
      <c r="B181">
        <f t="shared" si="6"/>
        <v>301.3604010664168</v>
      </c>
      <c r="C181">
        <f>A181*Sheet1!D29</f>
        <v>212.39999999999998</v>
      </c>
      <c r="E181">
        <f t="shared" si="5"/>
        <v>88.9604010664168</v>
      </c>
      <c r="O181" s="6">
        <f>Sheet1!F59</f>
        <v>0.2839554440499754</v>
      </c>
    </row>
    <row r="182" spans="1:15" ht="12.75">
      <c r="A182">
        <v>17.8</v>
      </c>
      <c r="B182">
        <f t="shared" si="6"/>
        <v>303.5684428927942</v>
      </c>
      <c r="C182">
        <f>A182*Sheet1!D29</f>
        <v>213.60000000000002</v>
      </c>
      <c r="E182">
        <f t="shared" si="5"/>
        <v>89.96844289279422</v>
      </c>
      <c r="O182" s="6">
        <f>Sheet1!F59</f>
        <v>0.2839554440499754</v>
      </c>
    </row>
    <row r="183" spans="1:15" ht="12.75">
      <c r="A183">
        <v>17.9</v>
      </c>
      <c r="B183">
        <f t="shared" si="6"/>
        <v>305.7821638280526</v>
      </c>
      <c r="C183">
        <f>A183*Sheet1!D29</f>
        <v>214.79999999999998</v>
      </c>
      <c r="E183">
        <f t="shared" si="5"/>
        <v>90.98216382805262</v>
      </c>
      <c r="O183" s="6">
        <f>Sheet1!F59</f>
        <v>0.2839554440499754</v>
      </c>
    </row>
    <row r="184" spans="1:15" ht="12.75">
      <c r="A184">
        <v>18</v>
      </c>
      <c r="B184">
        <f t="shared" si="6"/>
        <v>308.00156387219204</v>
      </c>
      <c r="C184">
        <f>A184*Sheet1!D29</f>
        <v>216</v>
      </c>
      <c r="E184">
        <f t="shared" si="5"/>
        <v>92.00156387219204</v>
      </c>
      <c r="O184" s="6">
        <f>Sheet1!F59</f>
        <v>0.2839554440499754</v>
      </c>
    </row>
    <row r="185" spans="1:15" ht="12.75">
      <c r="A185">
        <v>18.1</v>
      </c>
      <c r="B185">
        <f t="shared" si="6"/>
        <v>310.22664302521247</v>
      </c>
      <c r="C185">
        <f>A185*Sheet1!D29</f>
        <v>217.20000000000002</v>
      </c>
      <c r="E185">
        <f t="shared" si="5"/>
        <v>93.02664302521246</v>
      </c>
      <c r="O185" s="6">
        <f>Sheet1!F59</f>
        <v>0.2839554440499754</v>
      </c>
    </row>
    <row r="186" spans="1:15" ht="12.75">
      <c r="A186">
        <v>18.2</v>
      </c>
      <c r="B186">
        <f t="shared" si="6"/>
        <v>312.45740128711384</v>
      </c>
      <c r="C186">
        <f>A186*Sheet1!D29</f>
        <v>218.39999999999998</v>
      </c>
      <c r="E186">
        <f t="shared" si="5"/>
        <v>94.05740128711385</v>
      </c>
      <c r="O186" s="6">
        <f>Sheet1!F59</f>
        <v>0.2839554440499754</v>
      </c>
    </row>
    <row r="187" spans="1:15" ht="12.75">
      <c r="A187">
        <v>18.3</v>
      </c>
      <c r="B187">
        <f t="shared" si="6"/>
        <v>314.6938386578963</v>
      </c>
      <c r="C187">
        <f>A187*Sheet1!D29</f>
        <v>219.60000000000002</v>
      </c>
      <c r="E187">
        <f t="shared" si="5"/>
        <v>95.09383865789628</v>
      </c>
      <c r="O187" s="6">
        <f>Sheet1!F59</f>
        <v>0.2839554440499754</v>
      </c>
    </row>
    <row r="188" spans="1:15" ht="12.75">
      <c r="A188">
        <v>18.4</v>
      </c>
      <c r="B188">
        <f t="shared" si="6"/>
        <v>316.93595513755963</v>
      </c>
      <c r="C188">
        <f>A188*Sheet1!D29</f>
        <v>220.79999999999998</v>
      </c>
      <c r="E188">
        <f t="shared" si="5"/>
        <v>96.13595513755966</v>
      </c>
      <c r="O188" s="6">
        <f>Sheet1!F59</f>
        <v>0.2839554440499754</v>
      </c>
    </row>
    <row r="189" spans="1:15" ht="12.75">
      <c r="A189">
        <v>18.5</v>
      </c>
      <c r="B189">
        <f t="shared" si="6"/>
        <v>319.1837507261041</v>
      </c>
      <c r="C189">
        <f>A189*Sheet1!D29</f>
        <v>222</v>
      </c>
      <c r="E189">
        <f t="shared" si="5"/>
        <v>97.18375072610408</v>
      </c>
      <c r="O189" s="6">
        <f>Sheet1!F59</f>
        <v>0.2839554440499754</v>
      </c>
    </row>
    <row r="190" spans="1:15" ht="12.75">
      <c r="A190">
        <v>18.6</v>
      </c>
      <c r="B190">
        <f t="shared" si="6"/>
        <v>321.4372254235295</v>
      </c>
      <c r="C190">
        <f>A190*Sheet1!D29</f>
        <v>223.20000000000002</v>
      </c>
      <c r="E190">
        <f t="shared" si="5"/>
        <v>98.23722542352951</v>
      </c>
      <c r="O190" s="6">
        <f>Sheet1!F59</f>
        <v>0.2839554440499754</v>
      </c>
    </row>
    <row r="191" spans="1:15" ht="12.75">
      <c r="A191">
        <v>18.7</v>
      </c>
      <c r="B191">
        <f t="shared" si="6"/>
        <v>323.6963792298359</v>
      </c>
      <c r="C191">
        <f>A191*Sheet1!D29</f>
        <v>224.39999999999998</v>
      </c>
      <c r="E191">
        <f t="shared" si="5"/>
        <v>99.2963792298359</v>
      </c>
      <c r="O191" s="6">
        <f>Sheet1!F59</f>
        <v>0.2839554440499754</v>
      </c>
    </row>
    <row r="192" spans="1:15" ht="12.75">
      <c r="A192">
        <v>18.8</v>
      </c>
      <c r="B192">
        <f t="shared" si="6"/>
        <v>325.96121214502335</v>
      </c>
      <c r="C192">
        <f>A192*Sheet1!D29</f>
        <v>225.60000000000002</v>
      </c>
      <c r="E192">
        <f t="shared" si="5"/>
        <v>100.36121214502333</v>
      </c>
      <c r="O192" s="6">
        <f>Sheet1!F59</f>
        <v>0.2839554440499754</v>
      </c>
    </row>
    <row r="193" spans="1:15" ht="12.75">
      <c r="A193">
        <v>18.9</v>
      </c>
      <c r="B193">
        <f t="shared" si="6"/>
        <v>328.23172416909165</v>
      </c>
      <c r="C193">
        <f>A193*Sheet1!D29</f>
        <v>226.79999999999998</v>
      </c>
      <c r="E193">
        <f t="shared" si="5"/>
        <v>101.4317241690917</v>
      </c>
      <c r="O193" s="6">
        <f>Sheet1!F59</f>
        <v>0.2839554440499754</v>
      </c>
    </row>
    <row r="194" spans="1:15" ht="12.75">
      <c r="A194">
        <v>19</v>
      </c>
      <c r="B194">
        <f t="shared" si="6"/>
        <v>330.5079153020411</v>
      </c>
      <c r="C194">
        <f>A194*Sheet1!D29</f>
        <v>228</v>
      </c>
      <c r="E194">
        <f t="shared" si="5"/>
        <v>102.50791530204113</v>
      </c>
      <c r="O194" s="6">
        <f>Sheet1!F59</f>
        <v>0.2839554440499754</v>
      </c>
    </row>
    <row r="195" spans="1:15" ht="12.75">
      <c r="A195">
        <v>19.1</v>
      </c>
      <c r="B195">
        <f t="shared" si="6"/>
        <v>332.7897855438716</v>
      </c>
      <c r="C195">
        <f>A195*Sheet1!D29</f>
        <v>229.20000000000002</v>
      </c>
      <c r="E195">
        <f t="shared" si="5"/>
        <v>103.58978554387154</v>
      </c>
      <c r="O195" s="6">
        <f>Sheet1!F59</f>
        <v>0.2839554440499754</v>
      </c>
    </row>
    <row r="196" spans="1:15" ht="12.75">
      <c r="A196">
        <v>19.2</v>
      </c>
      <c r="B196">
        <f t="shared" si="6"/>
        <v>335.0773348945829</v>
      </c>
      <c r="C196">
        <f>A196*Sheet1!D29</f>
        <v>230.39999999999998</v>
      </c>
      <c r="E196">
        <f t="shared" si="5"/>
        <v>104.67733489458293</v>
      </c>
      <c r="O196" s="6">
        <f>Sheet1!F59</f>
        <v>0.2839554440499754</v>
      </c>
    </row>
    <row r="197" spans="1:15" ht="12.75">
      <c r="A197">
        <v>19.3</v>
      </c>
      <c r="B197">
        <f t="shared" si="6"/>
        <v>337.3705633541754</v>
      </c>
      <c r="C197">
        <f>A197*Sheet1!D29</f>
        <v>231.60000000000002</v>
      </c>
      <c r="E197">
        <f t="shared" si="5"/>
        <v>105.77056335417535</v>
      </c>
      <c r="O197" s="6">
        <f>Sheet1!F59</f>
        <v>0.2839554440499754</v>
      </c>
    </row>
    <row r="198" spans="1:15" ht="12.75">
      <c r="A198">
        <v>19.4</v>
      </c>
      <c r="B198">
        <f t="shared" si="6"/>
        <v>339.6694709226487</v>
      </c>
      <c r="C198">
        <f>A198*Sheet1!D29</f>
        <v>232.79999999999998</v>
      </c>
      <c r="E198">
        <f aca="true" t="shared" si="7" ref="E198:E261">(A198*A198)*O198</f>
        <v>106.86947092264873</v>
      </c>
      <c r="O198" s="6">
        <f>Sheet1!F59</f>
        <v>0.2839554440499754</v>
      </c>
    </row>
    <row r="199" spans="1:15" ht="12.75">
      <c r="A199">
        <v>19.5</v>
      </c>
      <c r="B199">
        <f t="shared" si="6"/>
        <v>341.97405760000316</v>
      </c>
      <c r="C199">
        <f>A199*Sheet1!D29</f>
        <v>234</v>
      </c>
      <c r="E199">
        <f t="shared" si="7"/>
        <v>107.97405760000315</v>
      </c>
      <c r="O199" s="6">
        <f>Sheet1!F59</f>
        <v>0.2839554440499754</v>
      </c>
    </row>
    <row r="200" spans="1:15" ht="12.75">
      <c r="A200">
        <v>19.6</v>
      </c>
      <c r="B200">
        <f aca="true" t="shared" si="8" ref="B200:B263">C200+E200</f>
        <v>344.2843233862386</v>
      </c>
      <c r="C200">
        <f>A200*Sheet1!D29</f>
        <v>235.20000000000002</v>
      </c>
      <c r="E200">
        <f t="shared" si="7"/>
        <v>109.08432338623858</v>
      </c>
      <c r="O200" s="6">
        <f>Sheet1!F59</f>
        <v>0.2839554440499754</v>
      </c>
    </row>
    <row r="201" spans="1:15" ht="12.75">
      <c r="A201">
        <v>19.7</v>
      </c>
      <c r="B201">
        <f t="shared" si="8"/>
        <v>346.60026828135494</v>
      </c>
      <c r="C201">
        <f>A201*Sheet1!D29</f>
        <v>236.39999999999998</v>
      </c>
      <c r="E201">
        <f t="shared" si="7"/>
        <v>110.20026828135495</v>
      </c>
      <c r="O201" s="6">
        <f>Sheet1!F59</f>
        <v>0.2839554440499754</v>
      </c>
    </row>
    <row r="202" spans="1:15" ht="12.75">
      <c r="A202">
        <v>19.8</v>
      </c>
      <c r="B202">
        <f t="shared" si="8"/>
        <v>348.9218922853524</v>
      </c>
      <c r="C202">
        <f>A202*Sheet1!D29</f>
        <v>237.60000000000002</v>
      </c>
      <c r="E202">
        <f t="shared" si="7"/>
        <v>111.32189228535236</v>
      </c>
      <c r="O202" s="6">
        <f>Sheet1!F59</f>
        <v>0.2839554440499754</v>
      </c>
    </row>
    <row r="203" spans="1:15" ht="12.75">
      <c r="A203">
        <v>19.9</v>
      </c>
      <c r="B203">
        <f t="shared" si="8"/>
        <v>351.2491953982307</v>
      </c>
      <c r="C203">
        <f>A203*Sheet1!D29</f>
        <v>238.79999999999998</v>
      </c>
      <c r="E203">
        <f t="shared" si="7"/>
        <v>112.44919539823074</v>
      </c>
      <c r="O203" s="6">
        <f>Sheet1!F59</f>
        <v>0.2839554440499754</v>
      </c>
    </row>
    <row r="204" spans="1:15" ht="12.75">
      <c r="A204">
        <v>20</v>
      </c>
      <c r="B204">
        <f t="shared" si="8"/>
        <v>353.58217761999015</v>
      </c>
      <c r="C204">
        <f>A204*Sheet1!D29</f>
        <v>240</v>
      </c>
      <c r="E204">
        <f t="shared" si="7"/>
        <v>113.58217761999016</v>
      </c>
      <c r="O204" s="6">
        <f>Sheet1!F59</f>
        <v>0.2839554440499754</v>
      </c>
    </row>
    <row r="205" spans="1:15" ht="12.75">
      <c r="A205">
        <v>20.5</v>
      </c>
      <c r="B205">
        <f t="shared" si="8"/>
        <v>365.3322753620022</v>
      </c>
      <c r="C205">
        <f>A205*Sheet1!D29</f>
        <v>246</v>
      </c>
      <c r="E205">
        <f t="shared" si="7"/>
        <v>119.33227536200216</v>
      </c>
      <c r="O205" s="6">
        <f>Sheet1!F59</f>
        <v>0.2839554440499754</v>
      </c>
    </row>
    <row r="206" spans="1:15" ht="12.75">
      <c r="A206">
        <v>21</v>
      </c>
      <c r="B206">
        <f t="shared" si="8"/>
        <v>377.22435082603914</v>
      </c>
      <c r="C206">
        <f>A206*Sheet1!D29</f>
        <v>252</v>
      </c>
      <c r="E206">
        <f t="shared" si="7"/>
        <v>125.22435082603916</v>
      </c>
      <c r="O206" s="6">
        <f>Sheet1!F59</f>
        <v>0.2839554440499754</v>
      </c>
    </row>
    <row r="207" spans="1:15" ht="12.75">
      <c r="A207">
        <v>21.5</v>
      </c>
      <c r="B207">
        <f t="shared" si="8"/>
        <v>389.2584040121011</v>
      </c>
      <c r="C207">
        <f>A207*Sheet1!D29</f>
        <v>258</v>
      </c>
      <c r="E207">
        <f t="shared" si="7"/>
        <v>131.25840401210112</v>
      </c>
      <c r="O207" s="6">
        <f>Sheet1!F59</f>
        <v>0.2839554440499754</v>
      </c>
    </row>
    <row r="208" spans="1:15" ht="12.75">
      <c r="A208">
        <v>22</v>
      </c>
      <c r="B208">
        <f t="shared" si="8"/>
        <v>401.4344349201881</v>
      </c>
      <c r="C208">
        <f>A208*Sheet1!D29</f>
        <v>264</v>
      </c>
      <c r="E208">
        <f t="shared" si="7"/>
        <v>137.4344349201881</v>
      </c>
      <c r="O208" s="6">
        <f>Sheet1!F59</f>
        <v>0.2839554440499754</v>
      </c>
    </row>
    <row r="209" spans="1:15" ht="12.75">
      <c r="A209">
        <v>22.5</v>
      </c>
      <c r="B209">
        <f t="shared" si="8"/>
        <v>413.7524435503001</v>
      </c>
      <c r="C209">
        <f>A209*Sheet1!D29</f>
        <v>270</v>
      </c>
      <c r="E209">
        <f t="shared" si="7"/>
        <v>143.75244355030006</v>
      </c>
      <c r="O209" s="6">
        <f>Sheet1!F59</f>
        <v>0.2839554440499754</v>
      </c>
    </row>
    <row r="210" spans="1:15" ht="12.75">
      <c r="A210">
        <v>23</v>
      </c>
      <c r="B210">
        <f t="shared" si="8"/>
        <v>426.21242990243695</v>
      </c>
      <c r="C210">
        <f>A210*Sheet1!D29</f>
        <v>276</v>
      </c>
      <c r="E210">
        <f t="shared" si="7"/>
        <v>150.21242990243698</v>
      </c>
      <c r="O210" s="6">
        <f>Sheet1!F59</f>
        <v>0.2839554440499754</v>
      </c>
    </row>
    <row r="211" spans="1:15" ht="12.75">
      <c r="A211">
        <v>23.5</v>
      </c>
      <c r="B211">
        <f t="shared" si="8"/>
        <v>438.8143939765989</v>
      </c>
      <c r="C211">
        <f>A211*Sheet1!D29</f>
        <v>282</v>
      </c>
      <c r="E211">
        <f t="shared" si="7"/>
        <v>156.81439397659892</v>
      </c>
      <c r="O211" s="6">
        <f>Sheet1!F59</f>
        <v>0.2839554440499754</v>
      </c>
    </row>
    <row r="212" spans="1:15" ht="12.75">
      <c r="A212">
        <v>24</v>
      </c>
      <c r="B212">
        <f t="shared" si="8"/>
        <v>451.5583357727858</v>
      </c>
      <c r="C212">
        <f>A212*Sheet1!D29</f>
        <v>288</v>
      </c>
      <c r="E212">
        <f t="shared" si="7"/>
        <v>163.55833577278582</v>
      </c>
      <c r="O212" s="6">
        <f>Sheet1!F59</f>
        <v>0.2839554440499754</v>
      </c>
    </row>
    <row r="213" spans="1:15" ht="12.75">
      <c r="A213">
        <v>24.5</v>
      </c>
      <c r="B213">
        <f t="shared" si="8"/>
        <v>464.4442552909977</v>
      </c>
      <c r="C213">
        <f>A213*Sheet1!D29</f>
        <v>294</v>
      </c>
      <c r="E213">
        <f t="shared" si="7"/>
        <v>170.44425529099775</v>
      </c>
      <c r="O213" s="6">
        <f>Sheet1!F59</f>
        <v>0.2839554440499754</v>
      </c>
    </row>
    <row r="214" spans="1:15" ht="12.75">
      <c r="A214">
        <v>25</v>
      </c>
      <c r="B214">
        <f t="shared" si="8"/>
        <v>477.47215253123466</v>
      </c>
      <c r="C214">
        <f>A214*Sheet1!D29</f>
        <v>300</v>
      </c>
      <c r="E214">
        <f t="shared" si="7"/>
        <v>177.47215253123463</v>
      </c>
      <c r="O214" s="6">
        <f>Sheet1!F59</f>
        <v>0.2839554440499754</v>
      </c>
    </row>
    <row r="215" spans="1:15" ht="12.75">
      <c r="A215">
        <v>25.5</v>
      </c>
      <c r="B215">
        <f t="shared" si="8"/>
        <v>490.64202749349647</v>
      </c>
      <c r="C215">
        <f>A215*Sheet1!D29</f>
        <v>306</v>
      </c>
      <c r="E215">
        <f t="shared" si="7"/>
        <v>184.6420274934965</v>
      </c>
      <c r="O215" s="6">
        <f>Sheet1!F59</f>
        <v>0.2839554440499754</v>
      </c>
    </row>
    <row r="216" spans="1:15" ht="12.75">
      <c r="A216">
        <v>26</v>
      </c>
      <c r="B216">
        <f t="shared" si="8"/>
        <v>503.9538801777834</v>
      </c>
      <c r="C216">
        <f>A216*Sheet1!D29</f>
        <v>312</v>
      </c>
      <c r="E216">
        <f t="shared" si="7"/>
        <v>191.9538801777834</v>
      </c>
      <c r="O216" s="6">
        <f>Sheet1!F59</f>
        <v>0.2839554440499754</v>
      </c>
    </row>
    <row r="217" spans="1:15" ht="12.75">
      <c r="A217">
        <v>26.5</v>
      </c>
      <c r="B217">
        <f t="shared" si="8"/>
        <v>517.4077105840952</v>
      </c>
      <c r="C217">
        <f>A217*Sheet1!D29</f>
        <v>318</v>
      </c>
      <c r="E217">
        <f t="shared" si="7"/>
        <v>199.40771058409524</v>
      </c>
      <c r="O217" s="6">
        <f>Sheet1!F59</f>
        <v>0.2839554440499754</v>
      </c>
    </row>
    <row r="218" spans="1:15" ht="12.75">
      <c r="A218">
        <v>27</v>
      </c>
      <c r="B218">
        <f t="shared" si="8"/>
        <v>531.0035187124321</v>
      </c>
      <c r="C218">
        <f>A218*Sheet1!D29</f>
        <v>324</v>
      </c>
      <c r="E218">
        <f t="shared" si="7"/>
        <v>207.00351871243208</v>
      </c>
      <c r="O218" s="6">
        <f>Sheet1!F59</f>
        <v>0.2839554440499754</v>
      </c>
    </row>
    <row r="219" spans="1:15" ht="12.75">
      <c r="A219">
        <v>27.5</v>
      </c>
      <c r="B219">
        <f t="shared" si="8"/>
        <v>544.7413045627939</v>
      </c>
      <c r="C219">
        <f>A219*Sheet1!D29</f>
        <v>330</v>
      </c>
      <c r="E219">
        <f t="shared" si="7"/>
        <v>214.7413045627939</v>
      </c>
      <c r="O219" s="6">
        <f>Sheet1!F59</f>
        <v>0.2839554440499754</v>
      </c>
    </row>
    <row r="220" spans="1:15" ht="12.75">
      <c r="A220">
        <v>28</v>
      </c>
      <c r="B220">
        <f t="shared" si="8"/>
        <v>558.6210681351807</v>
      </c>
      <c r="C220">
        <f>A220*Sheet1!D29</f>
        <v>336</v>
      </c>
      <c r="E220">
        <f t="shared" si="7"/>
        <v>222.62106813518074</v>
      </c>
      <c r="O220" s="6">
        <f>Sheet1!F59</f>
        <v>0.2839554440499754</v>
      </c>
    </row>
    <row r="221" spans="1:15" ht="12.75">
      <c r="A221">
        <v>28.5</v>
      </c>
      <c r="B221">
        <f t="shared" si="8"/>
        <v>572.6428094295925</v>
      </c>
      <c r="C221">
        <f>A221*Sheet1!D29</f>
        <v>342</v>
      </c>
      <c r="E221">
        <f t="shared" si="7"/>
        <v>230.64280942959252</v>
      </c>
      <c r="O221" s="6">
        <f>Sheet1!F59</f>
        <v>0.2839554440499754</v>
      </c>
    </row>
    <row r="222" spans="1:15" ht="12.75">
      <c r="A222">
        <v>29</v>
      </c>
      <c r="B222">
        <f t="shared" si="8"/>
        <v>586.8065284460293</v>
      </c>
      <c r="C222">
        <f>A222*Sheet1!D29</f>
        <v>348</v>
      </c>
      <c r="E222">
        <f t="shared" si="7"/>
        <v>238.80652844602932</v>
      </c>
      <c r="O222" s="6">
        <f>Sheet1!F59</f>
        <v>0.2839554440499754</v>
      </c>
    </row>
    <row r="223" spans="1:15" ht="12.75">
      <c r="A223">
        <v>29.5</v>
      </c>
      <c r="B223">
        <f t="shared" si="8"/>
        <v>601.1122251844911</v>
      </c>
      <c r="C223">
        <f>A223*Sheet1!D29</f>
        <v>354</v>
      </c>
      <c r="E223">
        <f t="shared" si="7"/>
        <v>247.1122251844911</v>
      </c>
      <c r="O223" s="6">
        <f>Sheet1!F59</f>
        <v>0.2839554440499754</v>
      </c>
    </row>
    <row r="224" spans="1:15" ht="12.75">
      <c r="A224">
        <v>30</v>
      </c>
      <c r="B224">
        <f t="shared" si="8"/>
        <v>615.5598996449778</v>
      </c>
      <c r="C224">
        <f>A224*Sheet1!D29</f>
        <v>360</v>
      </c>
      <c r="E224">
        <f t="shared" si="7"/>
        <v>255.55989964497786</v>
      </c>
      <c r="O224" s="6">
        <f>Sheet1!F59</f>
        <v>0.2839554440499754</v>
      </c>
    </row>
    <row r="225" spans="1:15" ht="12.75">
      <c r="A225">
        <v>30.5</v>
      </c>
      <c r="B225">
        <f t="shared" si="8"/>
        <v>630.1495518274896</v>
      </c>
      <c r="C225">
        <f>A225*Sheet1!D29</f>
        <v>366</v>
      </c>
      <c r="E225">
        <f t="shared" si="7"/>
        <v>264.14955182748963</v>
      </c>
      <c r="O225" s="6">
        <f>Sheet1!F59</f>
        <v>0.2839554440499754</v>
      </c>
    </row>
    <row r="226" spans="1:15" ht="12.75">
      <c r="A226">
        <v>31</v>
      </c>
      <c r="B226">
        <f t="shared" si="8"/>
        <v>644.8811817320263</v>
      </c>
      <c r="C226">
        <f>A226*Sheet1!D29</f>
        <v>372</v>
      </c>
      <c r="E226">
        <f t="shared" si="7"/>
        <v>272.8811817320264</v>
      </c>
      <c r="O226" s="6">
        <f>Sheet1!F59</f>
        <v>0.2839554440499754</v>
      </c>
    </row>
    <row r="227" spans="1:15" ht="12.75">
      <c r="A227">
        <v>31.5</v>
      </c>
      <c r="B227">
        <f t="shared" si="8"/>
        <v>659.7547893585881</v>
      </c>
      <c r="C227">
        <f>A227*Sheet1!D29</f>
        <v>378</v>
      </c>
      <c r="E227">
        <f t="shared" si="7"/>
        <v>281.7547893585881</v>
      </c>
      <c r="O227" s="6">
        <f>Sheet1!F59</f>
        <v>0.2839554440499754</v>
      </c>
    </row>
    <row r="228" spans="1:15" ht="12.75">
      <c r="A228">
        <v>32</v>
      </c>
      <c r="B228">
        <f t="shared" si="8"/>
        <v>674.7703747071748</v>
      </c>
      <c r="C228">
        <f>A228*Sheet1!D29</f>
        <v>384</v>
      </c>
      <c r="E228">
        <f t="shared" si="7"/>
        <v>290.7703747071748</v>
      </c>
      <c r="O228" s="6">
        <f>Sheet1!F59</f>
        <v>0.2839554440499754</v>
      </c>
    </row>
    <row r="229" spans="1:15" ht="12.75">
      <c r="A229">
        <v>32.5</v>
      </c>
      <c r="B229">
        <f t="shared" si="8"/>
        <v>689.9279377777866</v>
      </c>
      <c r="C229">
        <f>A229*Sheet1!D29</f>
        <v>390</v>
      </c>
      <c r="E229">
        <f t="shared" si="7"/>
        <v>299.92793777778655</v>
      </c>
      <c r="O229" s="6">
        <f>Sheet1!F59</f>
        <v>0.2839554440499754</v>
      </c>
    </row>
    <row r="230" spans="1:15" ht="12.75">
      <c r="A230">
        <v>33</v>
      </c>
      <c r="B230">
        <f t="shared" si="8"/>
        <v>705.2274785704233</v>
      </c>
      <c r="C230">
        <f>A230*Sheet1!D29</f>
        <v>396</v>
      </c>
      <c r="E230">
        <f t="shared" si="7"/>
        <v>309.2274785704232</v>
      </c>
      <c r="O230" s="6">
        <f>Sheet1!F59</f>
        <v>0.2839554440499754</v>
      </c>
    </row>
    <row r="231" spans="1:15" ht="12.75">
      <c r="A231">
        <v>33.5</v>
      </c>
      <c r="B231">
        <f t="shared" si="8"/>
        <v>720.6689970850849</v>
      </c>
      <c r="C231">
        <f>A231*Sheet1!D29</f>
        <v>402</v>
      </c>
      <c r="E231">
        <f t="shared" si="7"/>
        <v>318.6689970850849</v>
      </c>
      <c r="O231" s="6">
        <f>Sheet1!F59</f>
        <v>0.2839554440499754</v>
      </c>
    </row>
    <row r="232" spans="1:15" ht="12.75">
      <c r="A232">
        <v>34</v>
      </c>
      <c r="B232">
        <f t="shared" si="8"/>
        <v>736.2524933217716</v>
      </c>
      <c r="C232">
        <f>A232*Sheet1!D29</f>
        <v>408</v>
      </c>
      <c r="E232">
        <f t="shared" si="7"/>
        <v>328.25249332177157</v>
      </c>
      <c r="O232" s="6">
        <f>Sheet1!F59</f>
        <v>0.2839554440499754</v>
      </c>
    </row>
    <row r="233" spans="1:15" ht="12.75">
      <c r="A233">
        <v>34.5</v>
      </c>
      <c r="B233">
        <f t="shared" si="8"/>
        <v>751.9779672804832</v>
      </c>
      <c r="C233">
        <f>A233*Sheet1!D29</f>
        <v>414</v>
      </c>
      <c r="E233">
        <f t="shared" si="7"/>
        <v>337.97796728048326</v>
      </c>
      <c r="O233" s="6">
        <f>Sheet1!F59</f>
        <v>0.2839554440499754</v>
      </c>
    </row>
    <row r="234" spans="1:15" ht="12.75">
      <c r="A234">
        <v>35</v>
      </c>
      <c r="B234">
        <f t="shared" si="8"/>
        <v>767.8454189612198</v>
      </c>
      <c r="C234">
        <f>A234*Sheet1!D29</f>
        <v>420</v>
      </c>
      <c r="E234">
        <f t="shared" si="7"/>
        <v>347.8454189612199</v>
      </c>
      <c r="O234" s="6">
        <f>Sheet1!F59</f>
        <v>0.2839554440499754</v>
      </c>
    </row>
    <row r="235" spans="1:15" ht="12.75">
      <c r="A235">
        <v>35.5</v>
      </c>
      <c r="B235">
        <f t="shared" si="8"/>
        <v>783.8548483639815</v>
      </c>
      <c r="C235">
        <f>A235*Sheet1!D29</f>
        <v>426</v>
      </c>
      <c r="E235">
        <f t="shared" si="7"/>
        <v>357.8548483639815</v>
      </c>
      <c r="O235" s="6">
        <f>Sheet1!F59</f>
        <v>0.2839554440499754</v>
      </c>
    </row>
    <row r="236" spans="1:15" ht="12.75">
      <c r="A236">
        <v>36</v>
      </c>
      <c r="B236">
        <f t="shared" si="8"/>
        <v>800.0062554887681</v>
      </c>
      <c r="C236">
        <f>A236*Sheet1!D29</f>
        <v>432</v>
      </c>
      <c r="E236">
        <f t="shared" si="7"/>
        <v>368.00625548876815</v>
      </c>
      <c r="O236" s="6">
        <f>Sheet1!F59</f>
        <v>0.2839554440499754</v>
      </c>
    </row>
    <row r="237" spans="1:15" ht="12.75">
      <c r="A237">
        <v>36.5</v>
      </c>
      <c r="B237">
        <f t="shared" si="8"/>
        <v>816.2996403355797</v>
      </c>
      <c r="C237">
        <f>A237*Sheet1!D29</f>
        <v>438</v>
      </c>
      <c r="E237">
        <f t="shared" si="7"/>
        <v>378.29964033557974</v>
      </c>
      <c r="O237" s="6">
        <f>Sheet1!F59</f>
        <v>0.2839554440499754</v>
      </c>
    </row>
    <row r="238" spans="1:15" ht="12.75">
      <c r="A238">
        <v>37</v>
      </c>
      <c r="B238">
        <f t="shared" si="8"/>
        <v>832.7350029044163</v>
      </c>
      <c r="C238">
        <f>A238*Sheet1!D29</f>
        <v>444</v>
      </c>
      <c r="E238">
        <f t="shared" si="7"/>
        <v>388.7350029044163</v>
      </c>
      <c r="O238" s="6">
        <f>Sheet1!F59</f>
        <v>0.2839554440499754</v>
      </c>
    </row>
    <row r="239" spans="1:15" ht="12.75">
      <c r="A239">
        <v>37.5</v>
      </c>
      <c r="B239">
        <f t="shared" si="8"/>
        <v>849.3123431952779</v>
      </c>
      <c r="C239">
        <f>A239*Sheet1!D29</f>
        <v>450</v>
      </c>
      <c r="E239">
        <f t="shared" si="7"/>
        <v>399.31234319527795</v>
      </c>
      <c r="O239" s="6">
        <f>Sheet1!F59</f>
        <v>0.2839554440499754</v>
      </c>
    </row>
    <row r="240" spans="1:15" ht="12.75">
      <c r="A240">
        <v>38</v>
      </c>
      <c r="B240">
        <f t="shared" si="8"/>
        <v>866.0316612081645</v>
      </c>
      <c r="C240">
        <f>A240*Sheet1!D29</f>
        <v>456</v>
      </c>
      <c r="E240">
        <f t="shared" si="7"/>
        <v>410.0316612081645</v>
      </c>
      <c r="O240" s="6">
        <f>Sheet1!F59</f>
        <v>0.2839554440499754</v>
      </c>
    </row>
    <row r="241" spans="1:15" ht="12.75">
      <c r="A241">
        <v>38.5</v>
      </c>
      <c r="B241">
        <f t="shared" si="8"/>
        <v>882.8929569430761</v>
      </c>
      <c r="C241">
        <f>A241*Sheet1!D29</f>
        <v>462</v>
      </c>
      <c r="E241">
        <f t="shared" si="7"/>
        <v>420.89295694307606</v>
      </c>
      <c r="O241" s="6">
        <f>Sheet1!F59</f>
        <v>0.2839554440499754</v>
      </c>
    </row>
    <row r="242" spans="1:15" ht="12.75">
      <c r="A242">
        <v>39</v>
      </c>
      <c r="B242">
        <f t="shared" si="8"/>
        <v>899.8962304000127</v>
      </c>
      <c r="C242">
        <f>A242*Sheet1!D29</f>
        <v>468</v>
      </c>
      <c r="E242">
        <f t="shared" si="7"/>
        <v>431.8962304000126</v>
      </c>
      <c r="O242" s="6">
        <f>Sheet1!F59</f>
        <v>0.2839554440499754</v>
      </c>
    </row>
    <row r="243" spans="1:15" ht="12.75">
      <c r="A243">
        <v>39.5</v>
      </c>
      <c r="B243">
        <f t="shared" si="8"/>
        <v>917.0414815789741</v>
      </c>
      <c r="C243">
        <f>A243*Sheet1!D29</f>
        <v>474</v>
      </c>
      <c r="E243">
        <f t="shared" si="7"/>
        <v>443.0414815789741</v>
      </c>
      <c r="O243" s="6">
        <f>Sheet1!F59</f>
        <v>0.2839554440499754</v>
      </c>
    </row>
    <row r="244" spans="1:15" ht="12.75">
      <c r="A244">
        <v>40</v>
      </c>
      <c r="B244">
        <f t="shared" si="8"/>
        <v>934.3287104799606</v>
      </c>
      <c r="C244">
        <f>A244*Sheet1!D29</f>
        <v>480</v>
      </c>
      <c r="E244">
        <f t="shared" si="7"/>
        <v>454.32871047996065</v>
      </c>
      <c r="O244" s="6">
        <f>Sheet1!F59</f>
        <v>0.2839554440499754</v>
      </c>
    </row>
    <row r="245" spans="1:15" ht="12.75">
      <c r="A245">
        <v>40.5</v>
      </c>
      <c r="B245">
        <f t="shared" si="8"/>
        <v>951.7579171029722</v>
      </c>
      <c r="C245">
        <f>A245*Sheet1!D29</f>
        <v>486</v>
      </c>
      <c r="E245">
        <f t="shared" si="7"/>
        <v>465.75791710297216</v>
      </c>
      <c r="O245" s="6">
        <f>Sheet1!F59</f>
        <v>0.2839554440499754</v>
      </c>
    </row>
    <row r="246" spans="1:15" ht="12.75">
      <c r="A246">
        <v>41</v>
      </c>
      <c r="B246">
        <f t="shared" si="8"/>
        <v>969.3291014480087</v>
      </c>
      <c r="C246">
        <f>A246*Sheet1!D29</f>
        <v>492</v>
      </c>
      <c r="E246">
        <f t="shared" si="7"/>
        <v>477.32910144800866</v>
      </c>
      <c r="O246" s="6">
        <f>Sheet1!F59</f>
        <v>0.2839554440499754</v>
      </c>
    </row>
    <row r="247" spans="1:15" ht="12.75">
      <c r="A247">
        <v>41.5</v>
      </c>
      <c r="B247">
        <f t="shared" si="8"/>
        <v>987.0422635150701</v>
      </c>
      <c r="C247">
        <f>A247*Sheet1!D29</f>
        <v>498</v>
      </c>
      <c r="E247">
        <f t="shared" si="7"/>
        <v>489.04226351507015</v>
      </c>
      <c r="O247" s="6">
        <f>Sheet1!F59</f>
        <v>0.2839554440499754</v>
      </c>
    </row>
    <row r="248" spans="1:15" ht="12.75">
      <c r="A248">
        <v>42</v>
      </c>
      <c r="B248">
        <f t="shared" si="8"/>
        <v>1004.8974033041566</v>
      </c>
      <c r="C248">
        <f>A248*Sheet1!D29</f>
        <v>504</v>
      </c>
      <c r="E248">
        <f t="shared" si="7"/>
        <v>500.8974033041566</v>
      </c>
      <c r="O248" s="6">
        <f>Sheet1!F59</f>
        <v>0.2839554440499754</v>
      </c>
    </row>
    <row r="249" spans="1:15" ht="12.75">
      <c r="A249">
        <v>42.5</v>
      </c>
      <c r="B249">
        <f t="shared" si="8"/>
        <v>1022.894520815268</v>
      </c>
      <c r="C249">
        <f>A249*Sheet1!D29</f>
        <v>510</v>
      </c>
      <c r="E249">
        <f t="shared" si="7"/>
        <v>512.894520815268</v>
      </c>
      <c r="O249" s="6">
        <f>Sheet1!F59</f>
        <v>0.2839554440499754</v>
      </c>
    </row>
    <row r="250" spans="1:15" ht="12.75">
      <c r="A250">
        <v>43</v>
      </c>
      <c r="B250">
        <f t="shared" si="8"/>
        <v>1041.0336160484044</v>
      </c>
      <c r="C250">
        <f>A250*Sheet1!D29</f>
        <v>516</v>
      </c>
      <c r="E250">
        <f t="shared" si="7"/>
        <v>525.0336160484045</v>
      </c>
      <c r="O250" s="6">
        <f>Sheet1!F59</f>
        <v>0.2839554440499754</v>
      </c>
    </row>
    <row r="251" spans="1:15" ht="12.75">
      <c r="A251">
        <v>43.5</v>
      </c>
      <c r="B251">
        <f t="shared" si="8"/>
        <v>1059.314689003566</v>
      </c>
      <c r="C251">
        <f>A251*Sheet1!D29</f>
        <v>522</v>
      </c>
      <c r="E251">
        <f t="shared" si="7"/>
        <v>537.314689003566</v>
      </c>
      <c r="O251" s="6">
        <f>Sheet1!F59</f>
        <v>0.2839554440499754</v>
      </c>
    </row>
    <row r="252" spans="1:15" ht="12.75">
      <c r="A252">
        <v>44</v>
      </c>
      <c r="B252">
        <f t="shared" si="8"/>
        <v>1077.7377396807524</v>
      </c>
      <c r="C252">
        <f>A252*Sheet1!D29</f>
        <v>528</v>
      </c>
      <c r="E252">
        <f t="shared" si="7"/>
        <v>549.7377396807524</v>
      </c>
      <c r="O252" s="6">
        <f>Sheet1!F59</f>
        <v>0.2839554440499754</v>
      </c>
    </row>
    <row r="253" spans="1:15" ht="12.75">
      <c r="A253">
        <v>44.5</v>
      </c>
      <c r="B253">
        <f t="shared" si="8"/>
        <v>1096.3027680799637</v>
      </c>
      <c r="C253">
        <f>A253*Sheet1!D29</f>
        <v>534</v>
      </c>
      <c r="E253">
        <f t="shared" si="7"/>
        <v>562.3027680799638</v>
      </c>
      <c r="O253" s="6">
        <f>Sheet1!F59</f>
        <v>0.2839554440499754</v>
      </c>
    </row>
    <row r="254" spans="1:15" ht="12.75">
      <c r="A254">
        <v>45</v>
      </c>
      <c r="B254">
        <f t="shared" si="8"/>
        <v>1115.0097742012003</v>
      </c>
      <c r="C254">
        <f>A254*Sheet1!D29</f>
        <v>540</v>
      </c>
      <c r="E254">
        <f t="shared" si="7"/>
        <v>575.0097742012002</v>
      </c>
      <c r="O254" s="6">
        <f>Sheet1!F59</f>
        <v>0.2839554440499754</v>
      </c>
    </row>
    <row r="255" spans="1:15" ht="12.75">
      <c r="A255">
        <v>45.5</v>
      </c>
      <c r="B255">
        <f t="shared" si="8"/>
        <v>1133.8587580444616</v>
      </c>
      <c r="C255">
        <f>A255*Sheet1!D29</f>
        <v>546</v>
      </c>
      <c r="E255">
        <f t="shared" si="7"/>
        <v>587.8587580444616</v>
      </c>
      <c r="O255" s="6">
        <f>Sheet1!F59</f>
        <v>0.2839554440499754</v>
      </c>
    </row>
    <row r="256" spans="1:15" ht="12.75">
      <c r="A256">
        <v>46</v>
      </c>
      <c r="B256">
        <f t="shared" si="8"/>
        <v>1152.8497196097478</v>
      </c>
      <c r="C256">
        <f>A256*Sheet1!D29</f>
        <v>552</v>
      </c>
      <c r="E256">
        <f t="shared" si="7"/>
        <v>600.8497196097479</v>
      </c>
      <c r="O256" s="6">
        <f>Sheet1!F59</f>
        <v>0.2839554440499754</v>
      </c>
    </row>
    <row r="257" spans="1:15" ht="12.75">
      <c r="A257">
        <v>46.5</v>
      </c>
      <c r="B257">
        <f t="shared" si="8"/>
        <v>1171.9826588970593</v>
      </c>
      <c r="C257">
        <f>A257*Sheet1!D29</f>
        <v>558</v>
      </c>
      <c r="E257">
        <f t="shared" si="7"/>
        <v>613.9826588970593</v>
      </c>
      <c r="O257" s="6">
        <f>Sheet1!F59</f>
        <v>0.2839554440499754</v>
      </c>
    </row>
    <row r="258" spans="1:15" ht="12.75">
      <c r="A258">
        <v>47</v>
      </c>
      <c r="B258">
        <f t="shared" si="8"/>
        <v>1191.2575759063957</v>
      </c>
      <c r="C258">
        <f>A258*Sheet1!D29</f>
        <v>564</v>
      </c>
      <c r="E258">
        <f t="shared" si="7"/>
        <v>627.2575759063957</v>
      </c>
      <c r="O258" s="6">
        <f>Sheet1!F59</f>
        <v>0.2839554440499754</v>
      </c>
    </row>
    <row r="259" spans="1:15" ht="12.75">
      <c r="A259">
        <v>47.5</v>
      </c>
      <c r="B259">
        <f t="shared" si="8"/>
        <v>1210.6744706377572</v>
      </c>
      <c r="C259">
        <f>A259*Sheet1!D29</f>
        <v>570</v>
      </c>
      <c r="E259">
        <f t="shared" si="7"/>
        <v>640.674470637757</v>
      </c>
      <c r="O259" s="6">
        <f>Sheet1!F59</f>
        <v>0.2839554440499754</v>
      </c>
    </row>
    <row r="260" spans="1:15" ht="12.75">
      <c r="A260">
        <v>48</v>
      </c>
      <c r="B260">
        <f t="shared" si="8"/>
        <v>1230.2333430911433</v>
      </c>
      <c r="C260">
        <f>A260*Sheet1!D29</f>
        <v>576</v>
      </c>
      <c r="E260">
        <f t="shared" si="7"/>
        <v>654.2333430911433</v>
      </c>
      <c r="O260" s="6">
        <f>Sheet1!F59</f>
        <v>0.2839554440499754</v>
      </c>
    </row>
    <row r="261" spans="1:15" ht="12.75">
      <c r="A261">
        <v>48.5</v>
      </c>
      <c r="B261">
        <f t="shared" si="8"/>
        <v>1249.9341932665548</v>
      </c>
      <c r="C261">
        <f>A261*Sheet1!D29</f>
        <v>582</v>
      </c>
      <c r="E261">
        <f t="shared" si="7"/>
        <v>667.9341932665546</v>
      </c>
      <c r="O261" s="6">
        <f>Sheet1!F59</f>
        <v>0.2839554440499754</v>
      </c>
    </row>
    <row r="262" spans="1:15" ht="12.75">
      <c r="A262">
        <v>49</v>
      </c>
      <c r="B262">
        <f t="shared" si="8"/>
        <v>1269.7770211639909</v>
      </c>
      <c r="C262">
        <f>A262*Sheet1!D29</f>
        <v>588</v>
      </c>
      <c r="E262">
        <f aca="true" t="shared" si="9" ref="E262:E325">(A262*A262)*O262</f>
        <v>681.777021163991</v>
      </c>
      <c r="O262" s="6">
        <f>Sheet1!F59</f>
        <v>0.2839554440499754</v>
      </c>
    </row>
    <row r="263" spans="1:15" ht="12.75">
      <c r="A263">
        <v>49.5</v>
      </c>
      <c r="B263">
        <f t="shared" si="8"/>
        <v>1289.7618267834523</v>
      </c>
      <c r="C263">
        <f>A263*Sheet1!D29</f>
        <v>594</v>
      </c>
      <c r="E263">
        <f t="shared" si="9"/>
        <v>695.7618267834523</v>
      </c>
      <c r="O263" s="6">
        <f>Sheet1!F59</f>
        <v>0.2839554440499754</v>
      </c>
    </row>
    <row r="264" spans="1:15" ht="12.75">
      <c r="A264">
        <v>50</v>
      </c>
      <c r="B264">
        <f aca="true" t="shared" si="10" ref="B264:B327">C264+E264</f>
        <v>1309.8886101249386</v>
      </c>
      <c r="C264">
        <f>A264*Sheet1!D29</f>
        <v>600</v>
      </c>
      <c r="E264">
        <f t="shared" si="9"/>
        <v>709.8886101249385</v>
      </c>
      <c r="O264" s="6">
        <f>Sheet1!F59</f>
        <v>0.2839554440499754</v>
      </c>
    </row>
    <row r="265" spans="1:15" ht="12.75">
      <c r="A265">
        <v>51</v>
      </c>
      <c r="B265">
        <f t="shared" si="10"/>
        <v>1350.5681099739859</v>
      </c>
      <c r="C265">
        <f>A265*Sheet1!D29</f>
        <v>612</v>
      </c>
      <c r="E265">
        <f t="shared" si="9"/>
        <v>738.568109973986</v>
      </c>
      <c r="O265" s="6">
        <f>Sheet1!F59</f>
        <v>0.2839554440499754</v>
      </c>
    </row>
    <row r="266" spans="1:15" ht="12.75">
      <c r="A266">
        <v>52</v>
      </c>
      <c r="B266">
        <f t="shared" si="10"/>
        <v>1391.8155207111336</v>
      </c>
      <c r="C266">
        <f>A266*Sheet1!D29</f>
        <v>624</v>
      </c>
      <c r="E266">
        <f t="shared" si="9"/>
        <v>767.8155207111336</v>
      </c>
      <c r="O266" s="6">
        <f>Sheet1!F59</f>
        <v>0.2839554440499754</v>
      </c>
    </row>
    <row r="267" spans="1:15" ht="12.75">
      <c r="A267">
        <v>53</v>
      </c>
      <c r="B267">
        <f t="shared" si="10"/>
        <v>1433.630842336381</v>
      </c>
      <c r="C267">
        <f>A267*Sheet1!D29</f>
        <v>636</v>
      </c>
      <c r="E267">
        <f t="shared" si="9"/>
        <v>797.630842336381</v>
      </c>
      <c r="O267" s="6">
        <f>Sheet1!F59</f>
        <v>0.2839554440499754</v>
      </c>
    </row>
    <row r="268" spans="1:15" ht="12.75">
      <c r="A268">
        <v>54</v>
      </c>
      <c r="B268">
        <f t="shared" si="10"/>
        <v>1476.0140748497283</v>
      </c>
      <c r="C268">
        <f>A268*Sheet1!D29</f>
        <v>648</v>
      </c>
      <c r="E268">
        <f t="shared" si="9"/>
        <v>828.0140748497283</v>
      </c>
      <c r="O268" s="6">
        <f>Sheet1!F59</f>
        <v>0.2839554440499754</v>
      </c>
    </row>
    <row r="269" spans="1:15" ht="12.75">
      <c r="A269">
        <v>55</v>
      </c>
      <c r="B269">
        <f t="shared" si="10"/>
        <v>1518.9652182511757</v>
      </c>
      <c r="C269">
        <f>A269*Sheet1!D29</f>
        <v>660</v>
      </c>
      <c r="E269">
        <f t="shared" si="9"/>
        <v>858.9652182511757</v>
      </c>
      <c r="O269" s="6">
        <f>Sheet1!F59</f>
        <v>0.2839554440499754</v>
      </c>
    </row>
    <row r="270" spans="1:15" ht="12.75">
      <c r="A270">
        <v>56</v>
      </c>
      <c r="B270">
        <f t="shared" si="10"/>
        <v>1562.484272540723</v>
      </c>
      <c r="C270">
        <f>A270*Sheet1!D29</f>
        <v>672</v>
      </c>
      <c r="E270">
        <f t="shared" si="9"/>
        <v>890.4842725407229</v>
      </c>
      <c r="O270" s="6">
        <f>Sheet1!F59</f>
        <v>0.2839554440499754</v>
      </c>
    </row>
    <row r="271" spans="1:15" ht="12.75">
      <c r="A271">
        <v>57</v>
      </c>
      <c r="B271">
        <f t="shared" si="10"/>
        <v>1606.57123771837</v>
      </c>
      <c r="C271">
        <f>A271*Sheet1!D29</f>
        <v>684</v>
      </c>
      <c r="E271">
        <f t="shared" si="9"/>
        <v>922.5712377183701</v>
      </c>
      <c r="O271" s="6">
        <f>Sheet1!F59</f>
        <v>0.2839554440499754</v>
      </c>
    </row>
    <row r="272" spans="1:15" ht="12.75">
      <c r="A272">
        <v>58</v>
      </c>
      <c r="B272">
        <f t="shared" si="10"/>
        <v>1651.2261137841174</v>
      </c>
      <c r="C272">
        <f>A272*Sheet1!D29</f>
        <v>696</v>
      </c>
      <c r="E272">
        <f t="shared" si="9"/>
        <v>955.2261137841173</v>
      </c>
      <c r="O272" s="6">
        <f>Sheet1!F59</f>
        <v>0.2839554440499754</v>
      </c>
    </row>
    <row r="273" spans="1:15" ht="12.75">
      <c r="A273">
        <v>59</v>
      </c>
      <c r="B273">
        <f t="shared" si="10"/>
        <v>1696.4489007379643</v>
      </c>
      <c r="C273">
        <f>A273*Sheet1!D29</f>
        <v>708</v>
      </c>
      <c r="E273">
        <f t="shared" si="9"/>
        <v>988.4489007379644</v>
      </c>
      <c r="O273" s="6">
        <f>Sheet1!F59</f>
        <v>0.2839554440499754</v>
      </c>
    </row>
    <row r="274" spans="1:15" ht="12.75">
      <c r="A274">
        <v>60</v>
      </c>
      <c r="B274">
        <f t="shared" si="10"/>
        <v>1742.2395985799114</v>
      </c>
      <c r="C274">
        <f>A274*Sheet1!D29</f>
        <v>720</v>
      </c>
      <c r="E274">
        <f t="shared" si="9"/>
        <v>1022.2395985799114</v>
      </c>
      <c r="O274" s="6">
        <f>Sheet1!F59</f>
        <v>0.2839554440499754</v>
      </c>
    </row>
    <row r="275" spans="1:15" ht="12.75">
      <c r="A275">
        <v>61</v>
      </c>
      <c r="B275">
        <f t="shared" si="10"/>
        <v>1788.5982073099585</v>
      </c>
      <c r="C275">
        <f>A275*Sheet1!D29</f>
        <v>732</v>
      </c>
      <c r="E275">
        <f t="shared" si="9"/>
        <v>1056.5982073099585</v>
      </c>
      <c r="O275" s="6">
        <f>Sheet1!F59</f>
        <v>0.2839554440499754</v>
      </c>
    </row>
    <row r="276" spans="1:15" ht="12.75">
      <c r="A276">
        <v>62</v>
      </c>
      <c r="B276">
        <f t="shared" si="10"/>
        <v>1835.5247269281056</v>
      </c>
      <c r="C276">
        <f>A276*Sheet1!D29</f>
        <v>744</v>
      </c>
      <c r="E276">
        <f t="shared" si="9"/>
        <v>1091.5247269281056</v>
      </c>
      <c r="O276" s="6">
        <f>Sheet1!F59</f>
        <v>0.2839554440499754</v>
      </c>
    </row>
    <row r="277" spans="1:15" ht="12.75">
      <c r="A277">
        <v>63</v>
      </c>
      <c r="B277">
        <f t="shared" si="10"/>
        <v>1883.0191574343523</v>
      </c>
      <c r="C277">
        <f>A277*Sheet1!D29</f>
        <v>756</v>
      </c>
      <c r="E277">
        <f t="shared" si="9"/>
        <v>1127.0191574343523</v>
      </c>
      <c r="O277" s="6">
        <f>Sheet1!F59</f>
        <v>0.2839554440499754</v>
      </c>
    </row>
    <row r="278" spans="1:15" ht="12.75">
      <c r="A278">
        <v>64</v>
      </c>
      <c r="B278">
        <f t="shared" si="10"/>
        <v>1931.0814988286993</v>
      </c>
      <c r="C278">
        <f>A278*Sheet1!D29</f>
        <v>768</v>
      </c>
      <c r="E278">
        <f t="shared" si="9"/>
        <v>1163.0814988286993</v>
      </c>
      <c r="O278" s="6">
        <f>Sheet1!F59</f>
        <v>0.2839554440499754</v>
      </c>
    </row>
    <row r="279" spans="1:15" ht="12.75">
      <c r="A279">
        <v>65</v>
      </c>
      <c r="B279">
        <f t="shared" si="10"/>
        <v>1979.7117511111462</v>
      </c>
      <c r="C279">
        <f>A279*Sheet1!D29</f>
        <v>780</v>
      </c>
      <c r="E279">
        <f t="shared" si="9"/>
        <v>1199.7117511111462</v>
      </c>
      <c r="O279" s="6">
        <f>Sheet1!F59</f>
        <v>0.2839554440499754</v>
      </c>
    </row>
    <row r="280" spans="1:15" ht="12.75">
      <c r="A280">
        <v>66</v>
      </c>
      <c r="B280">
        <f t="shared" si="10"/>
        <v>2028.9099142816929</v>
      </c>
      <c r="C280">
        <f>A280*Sheet1!D29</f>
        <v>792</v>
      </c>
      <c r="E280">
        <f t="shared" si="9"/>
        <v>1236.9099142816929</v>
      </c>
      <c r="O280" s="6">
        <f>Sheet1!F59</f>
        <v>0.2839554440499754</v>
      </c>
    </row>
    <row r="281" spans="1:15" ht="12.75">
      <c r="A281">
        <v>67</v>
      </c>
      <c r="B281">
        <f t="shared" si="10"/>
        <v>2078.6759883403397</v>
      </c>
      <c r="C281">
        <f>A281*Sheet1!D29</f>
        <v>804</v>
      </c>
      <c r="E281">
        <f t="shared" si="9"/>
        <v>1274.6759883403397</v>
      </c>
      <c r="O281" s="6">
        <f>Sheet1!F59</f>
        <v>0.2839554440499754</v>
      </c>
    </row>
    <row r="282" spans="1:15" ht="12.75">
      <c r="A282">
        <v>68</v>
      </c>
      <c r="B282">
        <f t="shared" si="10"/>
        <v>2129.0099732870863</v>
      </c>
      <c r="C282">
        <f>A282*Sheet1!D29</f>
        <v>816</v>
      </c>
      <c r="E282">
        <f t="shared" si="9"/>
        <v>1313.0099732870863</v>
      </c>
      <c r="O282" s="6">
        <f>Sheet1!F59</f>
        <v>0.2839554440499754</v>
      </c>
    </row>
    <row r="283" spans="1:15" ht="12.75">
      <c r="A283">
        <v>69</v>
      </c>
      <c r="B283">
        <f t="shared" si="10"/>
        <v>2179.911869121933</v>
      </c>
      <c r="C283">
        <f>A283*Sheet1!D29</f>
        <v>828</v>
      </c>
      <c r="E283">
        <f t="shared" si="9"/>
        <v>1351.911869121933</v>
      </c>
      <c r="O283" s="6">
        <f>Sheet1!F59</f>
        <v>0.2839554440499754</v>
      </c>
    </row>
    <row r="284" spans="1:15" ht="12.75">
      <c r="A284">
        <v>70</v>
      </c>
      <c r="B284">
        <f t="shared" si="10"/>
        <v>2231.3816758448793</v>
      </c>
      <c r="C284">
        <f>A284*Sheet1!D29</f>
        <v>840</v>
      </c>
      <c r="E284">
        <f t="shared" si="9"/>
        <v>1391.3816758448795</v>
      </c>
      <c r="O284" s="6">
        <f>Sheet1!F59</f>
        <v>0.2839554440499754</v>
      </c>
    </row>
    <row r="285" spans="1:15" ht="12.75">
      <c r="A285">
        <v>71</v>
      </c>
      <c r="B285">
        <f t="shared" si="10"/>
        <v>2283.419393455926</v>
      </c>
      <c r="C285">
        <f>A285*Sheet1!D29</f>
        <v>852</v>
      </c>
      <c r="E285">
        <f t="shared" si="9"/>
        <v>1431.419393455926</v>
      </c>
      <c r="O285" s="6">
        <f>Sheet1!F59</f>
        <v>0.2839554440499754</v>
      </c>
    </row>
    <row r="286" spans="1:15" ht="12.75">
      <c r="A286">
        <v>72</v>
      </c>
      <c r="B286">
        <f t="shared" si="10"/>
        <v>2336.0250219550726</v>
      </c>
      <c r="C286">
        <f>A286*Sheet1!D29</f>
        <v>864</v>
      </c>
      <c r="E286">
        <f t="shared" si="9"/>
        <v>1472.0250219550726</v>
      </c>
      <c r="O286" s="6">
        <f>Sheet1!F59</f>
        <v>0.2839554440499754</v>
      </c>
    </row>
    <row r="287" spans="1:15" ht="12.75">
      <c r="A287">
        <v>73</v>
      </c>
      <c r="B287">
        <f t="shared" si="10"/>
        <v>2389.198561342319</v>
      </c>
      <c r="C287">
        <f>A287*Sheet1!D29</f>
        <v>876</v>
      </c>
      <c r="E287">
        <f t="shared" si="9"/>
        <v>1513.198561342319</v>
      </c>
      <c r="O287" s="6">
        <f>Sheet1!F59</f>
        <v>0.2839554440499754</v>
      </c>
    </row>
    <row r="288" spans="1:15" ht="12.75">
      <c r="A288">
        <v>74</v>
      </c>
      <c r="B288">
        <f t="shared" si="10"/>
        <v>2442.9400116176653</v>
      </c>
      <c r="C288">
        <f>A288*Sheet1!D29</f>
        <v>888</v>
      </c>
      <c r="E288">
        <f t="shared" si="9"/>
        <v>1554.9400116176653</v>
      </c>
      <c r="O288" s="6">
        <f>Sheet1!F59</f>
        <v>0.2839554440499754</v>
      </c>
    </row>
    <row r="289" spans="1:15" ht="12.75">
      <c r="A289">
        <v>75</v>
      </c>
      <c r="B289">
        <f t="shared" si="10"/>
        <v>2497.2493727811116</v>
      </c>
      <c r="C289">
        <f>A289*Sheet1!D29</f>
        <v>900</v>
      </c>
      <c r="E289">
        <f t="shared" si="9"/>
        <v>1597.2493727811118</v>
      </c>
      <c r="O289" s="6">
        <f>Sheet1!F59</f>
        <v>0.2839554440499754</v>
      </c>
    </row>
    <row r="290" spans="1:15" ht="12.75">
      <c r="A290">
        <v>76</v>
      </c>
      <c r="B290">
        <f t="shared" si="10"/>
        <v>2552.126644832658</v>
      </c>
      <c r="C290">
        <f>A290*Sheet1!D29</f>
        <v>912</v>
      </c>
      <c r="E290">
        <f t="shared" si="9"/>
        <v>1640.126644832658</v>
      </c>
      <c r="O290" s="6">
        <f>Sheet1!F59</f>
        <v>0.2839554440499754</v>
      </c>
    </row>
    <row r="291" spans="1:15" ht="12.75">
      <c r="A291">
        <v>77</v>
      </c>
      <c r="B291">
        <f t="shared" si="10"/>
        <v>2607.5718277723045</v>
      </c>
      <c r="C291">
        <f>A291*Sheet1!D29</f>
        <v>924</v>
      </c>
      <c r="E291">
        <f t="shared" si="9"/>
        <v>1683.5718277723042</v>
      </c>
      <c r="O291" s="6">
        <f>Sheet1!F59</f>
        <v>0.2839554440499754</v>
      </c>
    </row>
    <row r="292" spans="1:15" ht="12.75">
      <c r="A292">
        <v>78</v>
      </c>
      <c r="B292">
        <f t="shared" si="10"/>
        <v>2663.5849216000506</v>
      </c>
      <c r="C292">
        <f>A292*Sheet1!D29</f>
        <v>936</v>
      </c>
      <c r="E292">
        <f t="shared" si="9"/>
        <v>1727.5849216000504</v>
      </c>
      <c r="O292" s="6">
        <f>Sheet1!F59</f>
        <v>0.2839554440499754</v>
      </c>
    </row>
    <row r="293" spans="1:15" ht="12.75">
      <c r="A293">
        <v>79</v>
      </c>
      <c r="B293">
        <f t="shared" si="10"/>
        <v>2720.1659263158963</v>
      </c>
      <c r="C293">
        <f>A293*Sheet1!D29</f>
        <v>948</v>
      </c>
      <c r="E293">
        <f t="shared" si="9"/>
        <v>1772.1659263158965</v>
      </c>
      <c r="O293" s="6">
        <f>Sheet1!F59</f>
        <v>0.2839554440499754</v>
      </c>
    </row>
    <row r="294" spans="1:15" ht="12.75">
      <c r="A294">
        <v>80</v>
      </c>
      <c r="B294">
        <f t="shared" si="10"/>
        <v>2777.3148419198424</v>
      </c>
      <c r="C294">
        <f>A294*Sheet1!D29</f>
        <v>960</v>
      </c>
      <c r="E294">
        <f t="shared" si="9"/>
        <v>1817.3148419198426</v>
      </c>
      <c r="O294" s="6">
        <f>Sheet1!F59</f>
        <v>0.2839554440499754</v>
      </c>
    </row>
    <row r="295" spans="1:15" ht="12.75">
      <c r="A295">
        <v>81</v>
      </c>
      <c r="B295">
        <f t="shared" si="10"/>
        <v>2835.031668411889</v>
      </c>
      <c r="C295">
        <f>A295*Sheet1!D29</f>
        <v>972</v>
      </c>
      <c r="E295">
        <f t="shared" si="9"/>
        <v>1863.0316684118886</v>
      </c>
      <c r="O295" s="6">
        <f>Sheet1!F59</f>
        <v>0.2839554440499754</v>
      </c>
    </row>
    <row r="296" spans="1:15" ht="12.75">
      <c r="A296">
        <v>82</v>
      </c>
      <c r="B296">
        <f t="shared" si="10"/>
        <v>2893.316405792035</v>
      </c>
      <c r="C296">
        <f>A296*Sheet1!D29</f>
        <v>984</v>
      </c>
      <c r="E296">
        <f t="shared" si="9"/>
        <v>1909.3164057920346</v>
      </c>
      <c r="O296" s="6">
        <f>Sheet1!F59</f>
        <v>0.2839554440499754</v>
      </c>
    </row>
    <row r="297" spans="1:15" ht="12.75">
      <c r="A297">
        <v>83</v>
      </c>
      <c r="B297">
        <f t="shared" si="10"/>
        <v>2952.1690540602804</v>
      </c>
      <c r="C297">
        <f>A297*Sheet1!D29</f>
        <v>996</v>
      </c>
      <c r="E297">
        <f t="shared" si="9"/>
        <v>1956.1690540602806</v>
      </c>
      <c r="O297" s="6">
        <f>Sheet1!F59</f>
        <v>0.2839554440499754</v>
      </c>
    </row>
    <row r="298" spans="1:15" ht="12.75">
      <c r="A298">
        <v>84</v>
      </c>
      <c r="B298">
        <f t="shared" si="10"/>
        <v>3011.5896132166263</v>
      </c>
      <c r="C298">
        <f>A298*Sheet1!D29</f>
        <v>1008</v>
      </c>
      <c r="E298">
        <f t="shared" si="9"/>
        <v>2003.5896132166265</v>
      </c>
      <c r="O298" s="6">
        <f>Sheet1!F59</f>
        <v>0.2839554440499754</v>
      </c>
    </row>
    <row r="299" spans="1:15" ht="12.75">
      <c r="A299">
        <v>85</v>
      </c>
      <c r="B299">
        <f t="shared" si="10"/>
        <v>3071.578083261072</v>
      </c>
      <c r="C299">
        <f>A299*Sheet1!D29</f>
        <v>1020</v>
      </c>
      <c r="E299">
        <f t="shared" si="9"/>
        <v>2051.578083261072</v>
      </c>
      <c r="O299" s="6">
        <f>Sheet1!F59</f>
        <v>0.2839554440499754</v>
      </c>
    </row>
    <row r="300" spans="1:15" ht="12.75">
      <c r="A300">
        <v>86</v>
      </c>
      <c r="B300">
        <f t="shared" si="10"/>
        <v>3132.134464193618</v>
      </c>
      <c r="C300">
        <f>A300*Sheet1!D29</f>
        <v>1032</v>
      </c>
      <c r="E300">
        <f t="shared" si="9"/>
        <v>2100.134464193618</v>
      </c>
      <c r="O300" s="6">
        <f>Sheet1!F59</f>
        <v>0.2839554440499754</v>
      </c>
    </row>
    <row r="301" spans="1:15" ht="12.75">
      <c r="A301">
        <v>87</v>
      </c>
      <c r="B301">
        <f t="shared" si="10"/>
        <v>3193.258756014264</v>
      </c>
      <c r="C301">
        <f>A301*Sheet1!D29</f>
        <v>1044</v>
      </c>
      <c r="E301">
        <f t="shared" si="9"/>
        <v>2149.258756014264</v>
      </c>
      <c r="O301" s="6">
        <f>Sheet1!F59</f>
        <v>0.2839554440499754</v>
      </c>
    </row>
    <row r="302" spans="1:15" ht="12.75">
      <c r="A302">
        <v>88</v>
      </c>
      <c r="B302">
        <f t="shared" si="10"/>
        <v>3254.9509587230095</v>
      </c>
      <c r="C302">
        <f>A302*Sheet1!D29</f>
        <v>1056</v>
      </c>
      <c r="E302">
        <f t="shared" si="9"/>
        <v>2198.9509587230095</v>
      </c>
      <c r="O302" s="6">
        <f>Sheet1!F59</f>
        <v>0.2839554440499754</v>
      </c>
    </row>
    <row r="303" spans="1:15" ht="12.75">
      <c r="A303">
        <v>89</v>
      </c>
      <c r="B303">
        <f t="shared" si="10"/>
        <v>3317.2110723198552</v>
      </c>
      <c r="C303">
        <f>A303*Sheet1!D29</f>
        <v>1068</v>
      </c>
      <c r="E303">
        <f t="shared" si="9"/>
        <v>2249.2110723198552</v>
      </c>
      <c r="O303" s="6">
        <f>Sheet1!F59</f>
        <v>0.2839554440499754</v>
      </c>
    </row>
    <row r="304" spans="1:15" ht="12.75">
      <c r="A304">
        <v>90</v>
      </c>
      <c r="B304">
        <f t="shared" si="10"/>
        <v>3380.039096804801</v>
      </c>
      <c r="C304">
        <f>A304*Sheet1!D29</f>
        <v>1080</v>
      </c>
      <c r="E304">
        <f t="shared" si="9"/>
        <v>2300.039096804801</v>
      </c>
      <c r="O304" s="6">
        <f>Sheet1!F59</f>
        <v>0.2839554440499754</v>
      </c>
    </row>
    <row r="305" spans="1:15" ht="12.75">
      <c r="A305">
        <v>91</v>
      </c>
      <c r="B305">
        <f t="shared" si="10"/>
        <v>3443.4350321778466</v>
      </c>
      <c r="C305">
        <f>A305*Sheet1!D29</f>
        <v>1092</v>
      </c>
      <c r="E305">
        <f t="shared" si="9"/>
        <v>2351.4350321778466</v>
      </c>
      <c r="O305" s="6">
        <f>Sheet1!F59</f>
        <v>0.2839554440499754</v>
      </c>
    </row>
    <row r="306" spans="1:15" ht="12.75">
      <c r="A306">
        <v>92</v>
      </c>
      <c r="B306">
        <f t="shared" si="10"/>
        <v>3507.3988784389917</v>
      </c>
      <c r="C306">
        <f>A306*Sheet1!D29</f>
        <v>1104</v>
      </c>
      <c r="E306">
        <f t="shared" si="9"/>
        <v>2403.3988784389917</v>
      </c>
      <c r="O306" s="6">
        <f>Sheet1!F59</f>
        <v>0.2839554440499754</v>
      </c>
    </row>
    <row r="307" spans="1:15" ht="12.75">
      <c r="A307">
        <v>93</v>
      </c>
      <c r="B307">
        <f t="shared" si="10"/>
        <v>3571.9306355882372</v>
      </c>
      <c r="C307">
        <f>A307*Sheet1!D29</f>
        <v>1116</v>
      </c>
      <c r="E307">
        <f t="shared" si="9"/>
        <v>2455.9306355882372</v>
      </c>
      <c r="O307" s="6">
        <f>Sheet1!F59</f>
        <v>0.2839554440499754</v>
      </c>
    </row>
    <row r="308" spans="1:15" ht="12.75">
      <c r="A308">
        <v>94</v>
      </c>
      <c r="B308">
        <f t="shared" si="10"/>
        <v>3637.0303036255827</v>
      </c>
      <c r="C308">
        <f>A308*Sheet1!D29</f>
        <v>1128</v>
      </c>
      <c r="E308">
        <f t="shared" si="9"/>
        <v>2509.0303036255827</v>
      </c>
      <c r="O308" s="6">
        <f>Sheet1!F59</f>
        <v>0.2839554440499754</v>
      </c>
    </row>
    <row r="309" spans="1:15" ht="12.75">
      <c r="A309">
        <v>95</v>
      </c>
      <c r="B309">
        <f t="shared" si="10"/>
        <v>3702.697882551028</v>
      </c>
      <c r="C309">
        <f>A309*Sheet1!D29</f>
        <v>1140</v>
      </c>
      <c r="E309">
        <f t="shared" si="9"/>
        <v>2562.697882551028</v>
      </c>
      <c r="O309" s="6">
        <f>Sheet1!F59</f>
        <v>0.2839554440499754</v>
      </c>
    </row>
    <row r="310" spans="1:15" ht="12.75">
      <c r="A310">
        <v>96</v>
      </c>
      <c r="B310">
        <f t="shared" si="10"/>
        <v>3768.933372364573</v>
      </c>
      <c r="C310">
        <f>A310*Sheet1!D29</f>
        <v>1152</v>
      </c>
      <c r="E310">
        <f t="shared" si="9"/>
        <v>2616.933372364573</v>
      </c>
      <c r="O310" s="6">
        <f>Sheet1!F59</f>
        <v>0.2839554440499754</v>
      </c>
    </row>
    <row r="311" spans="1:15" ht="12.75">
      <c r="A311">
        <v>97</v>
      </c>
      <c r="B311">
        <f t="shared" si="10"/>
        <v>3835.7367730662186</v>
      </c>
      <c r="C311">
        <f>A311*Sheet1!D29</f>
        <v>1164</v>
      </c>
      <c r="E311">
        <f t="shared" si="9"/>
        <v>2671.7367730662186</v>
      </c>
      <c r="O311" s="6">
        <f>Sheet1!F59</f>
        <v>0.2839554440499754</v>
      </c>
    </row>
    <row r="312" spans="1:15" ht="12.75">
      <c r="A312">
        <v>98</v>
      </c>
      <c r="B312">
        <f t="shared" si="10"/>
        <v>3903.108084655964</v>
      </c>
      <c r="C312">
        <f>A312*Sheet1!D29</f>
        <v>1176</v>
      </c>
      <c r="E312">
        <f t="shared" si="9"/>
        <v>2727.108084655964</v>
      </c>
      <c r="O312" s="6">
        <f>Sheet1!F59</f>
        <v>0.2839554440499754</v>
      </c>
    </row>
    <row r="313" spans="1:15" ht="12.75">
      <c r="A313">
        <v>99</v>
      </c>
      <c r="B313">
        <f t="shared" si="10"/>
        <v>3971.047307133809</v>
      </c>
      <c r="C313">
        <f>A313*Sheet1!D29</f>
        <v>1188</v>
      </c>
      <c r="E313">
        <f t="shared" si="9"/>
        <v>2783.047307133809</v>
      </c>
      <c r="O313" s="6">
        <f>Sheet1!F59</f>
        <v>0.2839554440499754</v>
      </c>
    </row>
    <row r="314" spans="1:15" ht="12.75">
      <c r="A314">
        <v>100</v>
      </c>
      <c r="B314">
        <f t="shared" si="10"/>
        <v>4039.554440499754</v>
      </c>
      <c r="C314">
        <f>A314*Sheet1!D29</f>
        <v>1200</v>
      </c>
      <c r="E314">
        <f t="shared" si="9"/>
        <v>2839.554440499754</v>
      </c>
      <c r="O314" s="6">
        <f>Sheet1!F59</f>
        <v>0.2839554440499754</v>
      </c>
    </row>
    <row r="315" spans="1:15" ht="12.75">
      <c r="A315">
        <v>105</v>
      </c>
      <c r="B315">
        <f t="shared" si="10"/>
        <v>4390.608770650979</v>
      </c>
      <c r="C315">
        <f>A315*Sheet1!D29</f>
        <v>1260</v>
      </c>
      <c r="E315">
        <f t="shared" si="9"/>
        <v>3130.608770650979</v>
      </c>
      <c r="O315" s="6">
        <f>Sheet1!F59</f>
        <v>0.2839554440499754</v>
      </c>
    </row>
    <row r="316" spans="1:15" ht="12.75">
      <c r="A316">
        <v>110</v>
      </c>
      <c r="B316">
        <f t="shared" si="10"/>
        <v>4755.860873004703</v>
      </c>
      <c r="C316">
        <f>A316*Sheet1!D29</f>
        <v>1320</v>
      </c>
      <c r="E316">
        <f t="shared" si="9"/>
        <v>3435.8608730047026</v>
      </c>
      <c r="O316" s="6">
        <f>Sheet1!F59</f>
        <v>0.2839554440499754</v>
      </c>
    </row>
    <row r="317" spans="1:15" ht="12.75">
      <c r="A317">
        <v>115</v>
      </c>
      <c r="B317">
        <f t="shared" si="10"/>
        <v>5135.310747560925</v>
      </c>
      <c r="C317">
        <f>A317*Sheet1!D29</f>
        <v>1380</v>
      </c>
      <c r="E317">
        <f t="shared" si="9"/>
        <v>3755.310747560925</v>
      </c>
      <c r="O317" s="6">
        <f>Sheet1!F59</f>
        <v>0.2839554440499754</v>
      </c>
    </row>
    <row r="318" spans="1:15" ht="12.75">
      <c r="A318">
        <v>120</v>
      </c>
      <c r="B318">
        <f t="shared" si="10"/>
        <v>5528.958394319646</v>
      </c>
      <c r="C318">
        <f>A318*Sheet1!D29</f>
        <v>1440</v>
      </c>
      <c r="E318">
        <f t="shared" si="9"/>
        <v>4088.958394319646</v>
      </c>
      <c r="O318" s="6">
        <f>Sheet1!F59</f>
        <v>0.2839554440499754</v>
      </c>
    </row>
    <row r="319" spans="1:15" ht="12.75">
      <c r="A319">
        <v>125</v>
      </c>
      <c r="B319">
        <f t="shared" si="10"/>
        <v>5936.803813280866</v>
      </c>
      <c r="C319">
        <f>A319*Sheet1!D29</f>
        <v>1500</v>
      </c>
      <c r="E319">
        <f t="shared" si="9"/>
        <v>4436.803813280866</v>
      </c>
      <c r="O319" s="6">
        <f>Sheet1!F59</f>
        <v>0.2839554440499754</v>
      </c>
    </row>
    <row r="320" spans="1:15" ht="12.75">
      <c r="A320">
        <v>130</v>
      </c>
      <c r="B320">
        <f t="shared" si="10"/>
        <v>6358.847004444585</v>
      </c>
      <c r="C320">
        <f>A320*Sheet1!D29</f>
        <v>1560</v>
      </c>
      <c r="E320">
        <f t="shared" si="9"/>
        <v>4798.847004444585</v>
      </c>
      <c r="O320" s="6">
        <f>Sheet1!F59</f>
        <v>0.2839554440499754</v>
      </c>
    </row>
    <row r="321" spans="1:15" ht="12.75">
      <c r="A321">
        <v>135</v>
      </c>
      <c r="B321">
        <f t="shared" si="10"/>
        <v>6795.087967810802</v>
      </c>
      <c r="C321">
        <f>A321*Sheet1!D29</f>
        <v>1620</v>
      </c>
      <c r="E321">
        <f t="shared" si="9"/>
        <v>5175.087967810802</v>
      </c>
      <c r="O321" s="6">
        <f>Sheet1!F59</f>
        <v>0.2839554440499754</v>
      </c>
    </row>
    <row r="322" spans="1:15" ht="12.75">
      <c r="A322">
        <v>140</v>
      </c>
      <c r="B322">
        <f t="shared" si="10"/>
        <v>7245.526703379518</v>
      </c>
      <c r="C322">
        <f>A322*Sheet1!D29</f>
        <v>1680</v>
      </c>
      <c r="E322">
        <f t="shared" si="9"/>
        <v>5565.526703379518</v>
      </c>
      <c r="O322" s="6">
        <f>Sheet1!F59</f>
        <v>0.2839554440499754</v>
      </c>
    </row>
    <row r="323" spans="1:15" ht="12.75">
      <c r="A323">
        <v>145</v>
      </c>
      <c r="B323">
        <f t="shared" si="10"/>
        <v>7710.163211150733</v>
      </c>
      <c r="C323">
        <f>A323*Sheet1!D29</f>
        <v>1740</v>
      </c>
      <c r="E323">
        <f t="shared" si="9"/>
        <v>5970.163211150733</v>
      </c>
      <c r="O323" s="6">
        <f>Sheet1!F59</f>
        <v>0.2839554440499754</v>
      </c>
    </row>
    <row r="324" spans="1:15" ht="12.75">
      <c r="A324">
        <v>150</v>
      </c>
      <c r="B324">
        <f t="shared" si="10"/>
        <v>8188.997491124447</v>
      </c>
      <c r="C324">
        <f>A324*Sheet1!D29</f>
        <v>1800</v>
      </c>
      <c r="E324">
        <f t="shared" si="9"/>
        <v>6388.997491124447</v>
      </c>
      <c r="O324" s="6">
        <f>Sheet1!F59</f>
        <v>0.2839554440499754</v>
      </c>
    </row>
    <row r="325" spans="1:15" ht="12.75">
      <c r="A325">
        <v>155</v>
      </c>
      <c r="B325">
        <f t="shared" si="10"/>
        <v>8682.02954330066</v>
      </c>
      <c r="C325">
        <f>A325*Sheet1!D29</f>
        <v>1860</v>
      </c>
      <c r="E325">
        <f t="shared" si="9"/>
        <v>6822.0295433006595</v>
      </c>
      <c r="O325" s="6">
        <f>Sheet1!F59</f>
        <v>0.2839554440499754</v>
      </c>
    </row>
    <row r="326" spans="1:15" ht="12.75">
      <c r="A326">
        <v>160</v>
      </c>
      <c r="B326">
        <f t="shared" si="10"/>
        <v>9189.25936767937</v>
      </c>
      <c r="C326">
        <f>A326*Sheet1!D29</f>
        <v>1920</v>
      </c>
      <c r="E326">
        <f aca="true" t="shared" si="11" ref="E326:E334">(A326*A326)*O326</f>
        <v>7269.25936767937</v>
      </c>
      <c r="O326" s="6">
        <f>Sheet1!F59</f>
        <v>0.2839554440499754</v>
      </c>
    </row>
    <row r="327" spans="1:15" ht="12.75">
      <c r="A327">
        <v>165</v>
      </c>
      <c r="B327">
        <f t="shared" si="10"/>
        <v>9710.686964260582</v>
      </c>
      <c r="C327">
        <f>A327*Sheet1!D29</f>
        <v>1980</v>
      </c>
      <c r="E327">
        <f t="shared" si="11"/>
        <v>7730.686964260581</v>
      </c>
      <c r="O327" s="6">
        <f>Sheet1!F59</f>
        <v>0.2839554440499754</v>
      </c>
    </row>
    <row r="328" spans="1:15" ht="12.75">
      <c r="A328">
        <v>170</v>
      </c>
      <c r="B328">
        <f aca="true" t="shared" si="12" ref="B328:B334">C328+E328</f>
        <v>10246.312333044289</v>
      </c>
      <c r="C328">
        <f>A328*Sheet1!D29</f>
        <v>2040</v>
      </c>
      <c r="E328">
        <f t="shared" si="11"/>
        <v>8206.312333044289</v>
      </c>
      <c r="O328" s="6">
        <f>Sheet1!F59</f>
        <v>0.2839554440499754</v>
      </c>
    </row>
    <row r="329" spans="1:15" ht="12.75">
      <c r="A329">
        <v>175</v>
      </c>
      <c r="B329">
        <f t="shared" si="12"/>
        <v>10796.135474030498</v>
      </c>
      <c r="C329">
        <f>A329*Sheet1!D29</f>
        <v>2100</v>
      </c>
      <c r="E329">
        <f t="shared" si="11"/>
        <v>8696.135474030498</v>
      </c>
      <c r="O329" s="6">
        <f>Sheet1!F59</f>
        <v>0.2839554440499754</v>
      </c>
    </row>
    <row r="330" spans="1:15" ht="12.75">
      <c r="A330">
        <v>180</v>
      </c>
      <c r="B330">
        <f t="shared" si="12"/>
        <v>11360.156387219204</v>
      </c>
      <c r="C330">
        <f>A330*Sheet1!D29</f>
        <v>2160</v>
      </c>
      <c r="E330">
        <f t="shared" si="11"/>
        <v>9200.156387219204</v>
      </c>
      <c r="O330" s="6">
        <f>Sheet1!F59</f>
        <v>0.2839554440499754</v>
      </c>
    </row>
    <row r="331" spans="1:15" ht="12.75">
      <c r="A331">
        <v>185</v>
      </c>
      <c r="B331">
        <f t="shared" si="12"/>
        <v>11938.375072610408</v>
      </c>
      <c r="C331">
        <f>A331*Sheet1!D29</f>
        <v>2220</v>
      </c>
      <c r="E331">
        <f t="shared" si="11"/>
        <v>9718.375072610408</v>
      </c>
      <c r="O331" s="6">
        <f>Sheet1!F59</f>
        <v>0.2839554440499754</v>
      </c>
    </row>
    <row r="332" spans="1:15" ht="12.75">
      <c r="A332">
        <v>190</v>
      </c>
      <c r="B332">
        <f t="shared" si="12"/>
        <v>12530.791530204113</v>
      </c>
      <c r="C332">
        <f>A332*Sheet1!D29</f>
        <v>2280</v>
      </c>
      <c r="E332">
        <f t="shared" si="11"/>
        <v>10250.791530204113</v>
      </c>
      <c r="O332" s="6">
        <f>Sheet1!F59</f>
        <v>0.2839554440499754</v>
      </c>
    </row>
    <row r="333" spans="1:15" ht="12.75">
      <c r="A333">
        <v>195</v>
      </c>
      <c r="B333">
        <f t="shared" si="12"/>
        <v>13137.405760000314</v>
      </c>
      <c r="C333">
        <f>A333*Sheet1!D29</f>
        <v>2340</v>
      </c>
      <c r="E333">
        <f t="shared" si="11"/>
        <v>10797.405760000314</v>
      </c>
      <c r="O333" s="6">
        <f>Sheet1!F59</f>
        <v>0.2839554440499754</v>
      </c>
    </row>
    <row r="334" spans="1:15" ht="12.75">
      <c r="A334">
        <v>200</v>
      </c>
      <c r="B334">
        <f t="shared" si="12"/>
        <v>13758.217761999016</v>
      </c>
      <c r="C334">
        <f>A334*Sheet1!D29</f>
        <v>2400</v>
      </c>
      <c r="E334">
        <f t="shared" si="11"/>
        <v>11358.217761999016</v>
      </c>
      <c r="O334" s="6">
        <f>Sheet1!F59</f>
        <v>0.2839554440499754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6" customWidth="1"/>
    <col min="16" max="16384" width="11.421875" style="0" customWidth="1"/>
  </cols>
  <sheetData>
    <row r="3" spans="1:15" ht="12.75">
      <c r="A3" t="s">
        <v>75</v>
      </c>
      <c r="B3" t="s">
        <v>76</v>
      </c>
      <c r="C3" t="s">
        <v>77</v>
      </c>
      <c r="E3" t="s">
        <v>78</v>
      </c>
      <c r="H3" t="s">
        <v>79</v>
      </c>
      <c r="I3" t="s">
        <v>80</v>
      </c>
      <c r="J3" t="s">
        <v>81</v>
      </c>
      <c r="K3" t="s">
        <v>82</v>
      </c>
      <c r="L3" t="s">
        <v>83</v>
      </c>
      <c r="O3" s="6" t="s">
        <v>88</v>
      </c>
    </row>
    <row r="5" spans="1:16" ht="12.75">
      <c r="A5">
        <v>0.1</v>
      </c>
      <c r="B5">
        <f>C5+E5</f>
        <v>1.2016393694303154</v>
      </c>
      <c r="C5">
        <f>A5*Sheet1!D29</f>
        <v>1.2000000000000002</v>
      </c>
      <c r="E5">
        <f>(A5*A5)*O5</f>
        <v>0.0016393694303151918</v>
      </c>
      <c r="I5" s="5"/>
      <c r="O5" s="5">
        <f>Sheet1!F61</f>
        <v>0.16393694303151915</v>
      </c>
      <c r="P5" s="5"/>
    </row>
    <row r="6" spans="1:15" ht="12.75">
      <c r="A6">
        <v>0.2</v>
      </c>
      <c r="B6">
        <f>C6+E6</f>
        <v>2.406557477721261</v>
      </c>
      <c r="C6">
        <f>A6*Sheet1!D29</f>
        <v>2.4000000000000004</v>
      </c>
      <c r="E6">
        <f aca="true" t="shared" si="0" ref="E6:E69">(A6*A6)*O6</f>
        <v>0.006557477721260767</v>
      </c>
      <c r="I6" s="5"/>
      <c r="O6" s="5">
        <f>Sheet1!F61</f>
        <v>0.16393694303151915</v>
      </c>
    </row>
    <row r="7" spans="1:15" ht="12.75">
      <c r="A7">
        <v>0.3</v>
      </c>
      <c r="B7">
        <f>C7+E7</f>
        <v>3.614754324872836</v>
      </c>
      <c r="C7">
        <f>A7*Sheet1!D29</f>
        <v>3.5999999999999996</v>
      </c>
      <c r="E7">
        <f t="shared" si="0"/>
        <v>0.014754324872836722</v>
      </c>
      <c r="H7">
        <v>2</v>
      </c>
      <c r="I7" s="5">
        <f>(0.5*Sheet1!D67*(3.141593*((Sheet1!D7/2)*(Sheet1!D7/2)))*(H7*H7*H7)*(Sheet1!D68/100))</f>
        <v>6.051049483495378</v>
      </c>
      <c r="J7">
        <f>VLOOKUP(I7,B5:C334,2,TRUE)</f>
        <v>6</v>
      </c>
      <c r="K7">
        <f>J7/Sheet1!D29*Sheet1!D69</f>
        <v>0.7</v>
      </c>
      <c r="L7">
        <f>J7-K7</f>
        <v>5.3</v>
      </c>
      <c r="O7" s="5">
        <f>Sheet1!F61</f>
        <v>0.16393694303151915</v>
      </c>
    </row>
    <row r="8" spans="1:15" ht="12.75">
      <c r="A8">
        <v>0.4</v>
      </c>
      <c r="B8">
        <f aca="true" t="shared" si="1" ref="B8:B71">C8+E8</f>
        <v>4.8262299108850435</v>
      </c>
      <c r="C8">
        <f>A8*Sheet1!D29</f>
        <v>4.800000000000001</v>
      </c>
      <c r="E8">
        <f t="shared" si="0"/>
        <v>0.02622991088504307</v>
      </c>
      <c r="H8">
        <v>2.5</v>
      </c>
      <c r="I8" s="5">
        <f>(0.5*Sheet1!D67*(3.141593*((Sheet1!D7/2)*(Sheet1!D7/2)))*(H8*H8*H8)*(Sheet1!D68/100))</f>
        <v>11.81845602245191</v>
      </c>
      <c r="J8">
        <f>VLOOKUP(I8,B5:C334,2,TRUE)</f>
        <v>10.8</v>
      </c>
      <c r="K8">
        <f>J8/Sheet1!D29*Sheet1!D69</f>
        <v>1.26</v>
      </c>
      <c r="L8">
        <f>J8-K8</f>
        <v>9.540000000000001</v>
      </c>
      <c r="O8" s="5">
        <f>Sheet1!F61</f>
        <v>0.16393694303151915</v>
      </c>
    </row>
    <row r="9" spans="1:15" ht="12.75">
      <c r="A9">
        <v>0.5</v>
      </c>
      <c r="B9">
        <f t="shared" si="1"/>
        <v>6.04098423575788</v>
      </c>
      <c r="C9">
        <f>A9*Sheet1!D29</f>
        <v>6</v>
      </c>
      <c r="E9">
        <f t="shared" si="0"/>
        <v>0.04098423575787979</v>
      </c>
      <c r="H9">
        <v>3</v>
      </c>
      <c r="I9" s="5">
        <f>(0.5*Sheet1!D67*(3.141593*((Sheet1!D7/2)*(Sheet1!D7/2)))*(H9*H9*H9)*(Sheet1!D68/100))</f>
        <v>20.4222920067969</v>
      </c>
      <c r="J9">
        <f>VLOOKUP(I9,B5:C334,2,TRUE)</f>
        <v>19.200000000000003</v>
      </c>
      <c r="K9">
        <f>J9/Sheet1!D29*Sheet1!D69</f>
        <v>2.24</v>
      </c>
      <c r="L9">
        <f aca="true" t="shared" si="2" ref="L9:L27">J9-K9</f>
        <v>16.96</v>
      </c>
      <c r="O9" s="5">
        <f>Sheet1!F61</f>
        <v>0.16393694303151915</v>
      </c>
    </row>
    <row r="10" spans="1:15" ht="12.75">
      <c r="A10">
        <v>0.6</v>
      </c>
      <c r="B10">
        <f t="shared" si="1"/>
        <v>7.259017299491346</v>
      </c>
      <c r="C10">
        <f>A10*Sheet1!D29</f>
        <v>7.199999999999999</v>
      </c>
      <c r="E10">
        <f t="shared" si="0"/>
        <v>0.05901729949134689</v>
      </c>
      <c r="H10">
        <v>3.5</v>
      </c>
      <c r="I10" s="5">
        <f>(0.5*Sheet1!D67*(3.141593*((Sheet1!D7/2)*(Sheet1!D7/2)))*(H10*H10*H10)*(Sheet1!D68/100))</f>
        <v>32.42984332560804</v>
      </c>
      <c r="J10">
        <f>VLOOKUP(I10,B5:C334,2,TRUE)</f>
        <v>31.200000000000003</v>
      </c>
      <c r="K10">
        <f>J10/Sheet1!D29*Sheet1!D69</f>
        <v>3.6399999999999997</v>
      </c>
      <c r="L10">
        <f t="shared" si="2"/>
        <v>27.560000000000002</v>
      </c>
      <c r="O10" s="5">
        <f>Sheet1!F61</f>
        <v>0.16393694303151915</v>
      </c>
    </row>
    <row r="11" spans="1:15" ht="12.75">
      <c r="A11">
        <v>0.7</v>
      </c>
      <c r="B11">
        <f t="shared" si="1"/>
        <v>8.480329102085443</v>
      </c>
      <c r="C11">
        <f>A11*Sheet1!D29</f>
        <v>8.399999999999999</v>
      </c>
      <c r="E11">
        <f t="shared" si="0"/>
        <v>0.08032910208544437</v>
      </c>
      <c r="H11">
        <v>4</v>
      </c>
      <c r="I11" s="5">
        <f>(0.5*Sheet1!D67*(3.141593*((Sheet1!D7/2)*(Sheet1!D7/2)))*(H11*H11*H11)*(Sheet1!D68/100))</f>
        <v>48.40839586796302</v>
      </c>
      <c r="J11">
        <f>VLOOKUP(I11,B5:C334,2,TRUE)</f>
        <v>45.599999999999994</v>
      </c>
      <c r="K11">
        <f>J11/Sheet1!D29*Sheet1!D69</f>
        <v>5.3199999999999985</v>
      </c>
      <c r="L11">
        <f t="shared" si="2"/>
        <v>40.279999999999994</v>
      </c>
      <c r="O11" s="5">
        <f>Sheet1!F61</f>
        <v>0.16393694303151915</v>
      </c>
    </row>
    <row r="12" spans="1:15" ht="12.75">
      <c r="A12">
        <v>0.8</v>
      </c>
      <c r="B12">
        <f t="shared" si="1"/>
        <v>9.704919643540174</v>
      </c>
      <c r="C12">
        <f>A12*Sheet1!D29</f>
        <v>9.600000000000001</v>
      </c>
      <c r="E12">
        <f t="shared" si="0"/>
        <v>0.10491964354017227</v>
      </c>
      <c r="H12">
        <v>4.5</v>
      </c>
      <c r="I12" s="5">
        <f>(0.5*Sheet1!D67*(3.141593*((Sheet1!D7/2)*(Sheet1!D7/2)))*(H12*H12*H12)*(Sheet1!D68/100))</f>
        <v>68.92523552293953</v>
      </c>
      <c r="J12">
        <f>VLOOKUP(I12,B5:C334,2,TRUE)</f>
        <v>63.599999999999994</v>
      </c>
      <c r="K12">
        <f>J12/Sheet1!D29*Sheet1!D69</f>
        <v>7.419999999999999</v>
      </c>
      <c r="L12">
        <f t="shared" si="2"/>
        <v>56.17999999999999</v>
      </c>
      <c r="O12" s="5">
        <f>Sheet1!F61</f>
        <v>0.16393694303151915</v>
      </c>
    </row>
    <row r="13" spans="1:15" ht="12.75">
      <c r="A13">
        <v>0.9</v>
      </c>
      <c r="B13">
        <f t="shared" si="1"/>
        <v>10.932788923855531</v>
      </c>
      <c r="C13">
        <f>A13*Sheet1!D29</f>
        <v>10.8</v>
      </c>
      <c r="E13">
        <f t="shared" si="0"/>
        <v>0.1327889238555305</v>
      </c>
      <c r="H13">
        <v>5</v>
      </c>
      <c r="I13" s="5">
        <f>(0.5*Sheet1!D67*(3.141593*((Sheet1!D7/2)*(Sheet1!D7/2)))*(H13*H13*H13)*(Sheet1!D68/100))</f>
        <v>94.54764817961528</v>
      </c>
      <c r="J13">
        <f>VLOOKUP(I13,B5:C334,2,TRUE)</f>
        <v>85.19999999999999</v>
      </c>
      <c r="K13">
        <f>J13/Sheet1!D29*Sheet1!D69</f>
        <v>9.939999999999998</v>
      </c>
      <c r="L13">
        <f t="shared" si="2"/>
        <v>75.25999999999999</v>
      </c>
      <c r="O13" s="5">
        <f>Sheet1!F61</f>
        <v>0.16393694303151915</v>
      </c>
    </row>
    <row r="14" spans="1:15" ht="12.75">
      <c r="A14">
        <v>1</v>
      </c>
      <c r="B14">
        <f t="shared" si="1"/>
        <v>12.16393694303152</v>
      </c>
      <c r="C14">
        <f>A14*Sheet1!D29</f>
        <v>12</v>
      </c>
      <c r="E14">
        <f t="shared" si="0"/>
        <v>0.16393694303151915</v>
      </c>
      <c r="H14">
        <v>5.5</v>
      </c>
      <c r="I14" s="5">
        <f>(0.5*Sheet1!D67*(3.141593*((Sheet1!D7/2)*(Sheet1!D7/2)))*(H14*H14*H14)*(Sheet1!D68/100))</f>
        <v>125.84291972706794</v>
      </c>
      <c r="J14">
        <f>VLOOKUP(I14,B5:C334,2,TRUE)</f>
        <v>111.60000000000001</v>
      </c>
      <c r="K14">
        <f>J14/Sheet1!D29*Sheet1!D69</f>
        <v>13.02</v>
      </c>
      <c r="L14">
        <f t="shared" si="2"/>
        <v>98.58000000000001</v>
      </c>
      <c r="O14" s="5">
        <f>Sheet1!F61</f>
        <v>0.16393694303151915</v>
      </c>
    </row>
    <row r="15" spans="1:15" ht="12.75">
      <c r="A15">
        <v>1.1</v>
      </c>
      <c r="B15">
        <f t="shared" si="1"/>
        <v>13.398363701068138</v>
      </c>
      <c r="C15">
        <f>A15*Sheet1!D29</f>
        <v>13.200000000000001</v>
      </c>
      <c r="E15">
        <f t="shared" si="0"/>
        <v>0.1983637010681382</v>
      </c>
      <c r="H15">
        <v>6</v>
      </c>
      <c r="I15" s="5">
        <f>(0.5*Sheet1!D67*(3.141593*((Sheet1!D7/2)*(Sheet1!D7/2)))*(H15*H15*H15)*(Sheet1!D68/100))</f>
        <v>163.3783360543752</v>
      </c>
      <c r="J15">
        <f>VLOOKUP(I15,B5:C334,2,TRUE)</f>
        <v>140.39999999999998</v>
      </c>
      <c r="K15">
        <f>J15/Sheet1!D29*Sheet1!D69</f>
        <v>16.379999999999995</v>
      </c>
      <c r="L15">
        <f t="shared" si="2"/>
        <v>124.01999999999998</v>
      </c>
      <c r="O15" s="5">
        <f>Sheet1!F61</f>
        <v>0.16393694303151915</v>
      </c>
    </row>
    <row r="16" spans="1:15" ht="12.75">
      <c r="A16">
        <v>1.2</v>
      </c>
      <c r="B16">
        <f t="shared" si="1"/>
        <v>14.636069197965385</v>
      </c>
      <c r="C16">
        <f>A16*Sheet1!D29</f>
        <v>14.399999999999999</v>
      </c>
      <c r="E16">
        <f t="shared" si="0"/>
        <v>0.23606919796538756</v>
      </c>
      <c r="H16">
        <v>6.5</v>
      </c>
      <c r="I16" s="5">
        <f>(0.5*Sheet1!D67*(3.141593*((Sheet1!D7/2)*(Sheet1!D7/2)))*(H16*H16*H16)*(Sheet1!D68/100))</f>
        <v>207.72118305061477</v>
      </c>
      <c r="J16">
        <f>VLOOKUP(I16,B5:C334,2,TRUE)</f>
        <v>172.8</v>
      </c>
      <c r="K16">
        <f>J16/Sheet1!D29*Sheet1!D69</f>
        <v>20.16</v>
      </c>
      <c r="L16">
        <f t="shared" si="2"/>
        <v>152.64000000000001</v>
      </c>
      <c r="O16" s="5">
        <f>Sheet1!F61</f>
        <v>0.16393694303151915</v>
      </c>
    </row>
    <row r="17" spans="1:15" ht="12.75">
      <c r="A17">
        <v>1.3</v>
      </c>
      <c r="B17">
        <f t="shared" si="1"/>
        <v>15.877053433723269</v>
      </c>
      <c r="C17">
        <f>A17*Sheet1!D29</f>
        <v>15.600000000000001</v>
      </c>
      <c r="E17">
        <f t="shared" si="0"/>
        <v>0.2770534337232674</v>
      </c>
      <c r="H17">
        <v>7</v>
      </c>
      <c r="I17" s="5">
        <f>(0.5*Sheet1!D67*(3.141593*((Sheet1!D7/2)*(Sheet1!D7/2)))*(H17*H17*H17)*(Sheet1!D68/100))</f>
        <v>259.4387466048643</v>
      </c>
      <c r="J17">
        <f>VLOOKUP(I17,B5:C334,2,TRUE)</f>
        <v>208.79999999999998</v>
      </c>
      <c r="K17">
        <f>J17/Sheet1!D29*Sheet1!D69</f>
        <v>24.359999999999996</v>
      </c>
      <c r="L17">
        <f t="shared" si="2"/>
        <v>184.44</v>
      </c>
      <c r="O17" s="5">
        <f>Sheet1!F61</f>
        <v>0.16393694303151915</v>
      </c>
    </row>
    <row r="18" spans="1:15" ht="12.75">
      <c r="A18">
        <v>1.4</v>
      </c>
      <c r="B18">
        <f t="shared" si="1"/>
        <v>17.121316408341773</v>
      </c>
      <c r="C18">
        <f>A18*Sheet1!D29</f>
        <v>16.799999999999997</v>
      </c>
      <c r="E18">
        <f t="shared" si="0"/>
        <v>0.3213164083417775</v>
      </c>
      <c r="H18">
        <v>7.5</v>
      </c>
      <c r="I18" s="5">
        <f>(0.5*Sheet1!D67*(3.141593*((Sheet1!D7/2)*(Sheet1!D7/2)))*(H18*H18*H18)*(Sheet1!D68/100))</f>
        <v>319.09831260620155</v>
      </c>
      <c r="J18">
        <f>VLOOKUP(I18,B5:C334,2,TRUE)</f>
        <v>246</v>
      </c>
      <c r="K18">
        <f>J18/Sheet1!D29*Sheet1!D69</f>
        <v>28.7</v>
      </c>
      <c r="L18">
        <f t="shared" si="2"/>
        <v>217.3</v>
      </c>
      <c r="O18" s="5">
        <f>Sheet1!F61</f>
        <v>0.16393694303151915</v>
      </c>
    </row>
    <row r="19" spans="1:15" ht="12.75">
      <c r="A19">
        <v>1.5</v>
      </c>
      <c r="B19">
        <f t="shared" si="1"/>
        <v>18.368858121820917</v>
      </c>
      <c r="C19">
        <f>A19*Sheet1!D29</f>
        <v>18</v>
      </c>
      <c r="E19">
        <f t="shared" si="0"/>
        <v>0.3688581218209181</v>
      </c>
      <c r="H19">
        <v>8</v>
      </c>
      <c r="I19" s="5">
        <f>(0.5*Sheet1!D67*(3.141593*((Sheet1!D7/2)*(Sheet1!D7/2)))*(H19*H19*H19)*(Sheet1!D68/100))</f>
        <v>387.2671669437042</v>
      </c>
      <c r="J19">
        <f>VLOOKUP(I19,B5:C334,2,TRUE)</f>
        <v>288</v>
      </c>
      <c r="K19">
        <f>J19/Sheet1!D29*Sheet1!D69</f>
        <v>33.599999999999994</v>
      </c>
      <c r="L19">
        <f t="shared" si="2"/>
        <v>254.4</v>
      </c>
      <c r="O19" s="5">
        <f>Sheet1!F61</f>
        <v>0.16393694303151915</v>
      </c>
    </row>
    <row r="20" spans="1:15" ht="12.75">
      <c r="A20">
        <v>1.6</v>
      </c>
      <c r="B20">
        <f t="shared" si="1"/>
        <v>19.61967857416069</v>
      </c>
      <c r="C20">
        <f>A20*Sheet1!D29</f>
        <v>19.200000000000003</v>
      </c>
      <c r="E20">
        <f t="shared" si="0"/>
        <v>0.4196785741606891</v>
      </c>
      <c r="H20">
        <v>8.5</v>
      </c>
      <c r="I20" s="5">
        <f>(0.5*Sheet1!D67*(3.141593*((Sheet1!D7/2)*(Sheet1!D7/2)))*(H20*H20*H20)*(Sheet1!D68/100))</f>
        <v>464.5125955064498</v>
      </c>
      <c r="J20">
        <f>VLOOKUP(I20,B5:C334,2,TRUE)</f>
        <v>330</v>
      </c>
      <c r="K20">
        <f>J20/Sheet1!D29*Sheet1!D69</f>
        <v>38.5</v>
      </c>
      <c r="L20">
        <f t="shared" si="2"/>
        <v>291.5</v>
      </c>
      <c r="O20" s="5">
        <f>Sheet1!F61</f>
        <v>0.16393694303151915</v>
      </c>
    </row>
    <row r="21" spans="1:15" ht="12.75">
      <c r="A21">
        <v>1.7</v>
      </c>
      <c r="B21">
        <f t="shared" si="1"/>
        <v>20.87377776536109</v>
      </c>
      <c r="C21">
        <f>A21*Sheet1!D29</f>
        <v>20.4</v>
      </c>
      <c r="E21">
        <f t="shared" si="0"/>
        <v>0.4737777653610903</v>
      </c>
      <c r="H21">
        <v>9</v>
      </c>
      <c r="I21" s="5">
        <f>(0.5*Sheet1!D67*(3.141593*((Sheet1!D7/2)*(Sheet1!D7/2)))*(H21*H21*H21)*(Sheet1!D68/100))</f>
        <v>551.4018841835162</v>
      </c>
      <c r="J21">
        <f>VLOOKUP(I21,B5:C334,2,TRUE)</f>
        <v>378</v>
      </c>
      <c r="K21">
        <f>J21/Sheet1!D29*Sheet1!D69</f>
        <v>44.099999999999994</v>
      </c>
      <c r="L21">
        <f t="shared" si="2"/>
        <v>333.9</v>
      </c>
      <c r="O21" s="5">
        <f>Sheet1!F61</f>
        <v>0.16393694303151915</v>
      </c>
    </row>
    <row r="22" spans="1:15" ht="12.75">
      <c r="A22">
        <v>1.8</v>
      </c>
      <c r="B22">
        <f t="shared" si="1"/>
        <v>22.131155695422123</v>
      </c>
      <c r="C22">
        <f>A22*Sheet1!D29</f>
        <v>21.6</v>
      </c>
      <c r="E22">
        <f t="shared" si="0"/>
        <v>0.531155695422122</v>
      </c>
      <c r="H22">
        <v>9.5</v>
      </c>
      <c r="I22" s="5">
        <f>(0.5*Sheet1!D67*(3.141593*((Sheet1!D7/2)*(Sheet1!D7/2)))*(H22*H22*H22)*(Sheet1!D68/100))</f>
        <v>648.5023188639811</v>
      </c>
      <c r="J22">
        <f>VLOOKUP(I22,B5:C334,2,TRUE)</f>
        <v>432</v>
      </c>
      <c r="K22">
        <f>J22/Sheet1!D29*Sheet1!D69</f>
        <v>50.4</v>
      </c>
      <c r="L22">
        <f t="shared" si="2"/>
        <v>381.6</v>
      </c>
      <c r="O22" s="5">
        <f>Sheet1!F61</f>
        <v>0.16393694303151915</v>
      </c>
    </row>
    <row r="23" spans="1:15" ht="12.75">
      <c r="A23">
        <v>1.9</v>
      </c>
      <c r="B23">
        <f t="shared" si="1"/>
        <v>23.39181236434378</v>
      </c>
      <c r="C23">
        <f>A23*Sheet1!D29</f>
        <v>22.799999999999997</v>
      </c>
      <c r="E23">
        <f t="shared" si="0"/>
        <v>0.5918123643437841</v>
      </c>
      <c r="H23">
        <v>10</v>
      </c>
      <c r="I23" s="5">
        <f>(0.5*Sheet1!D67*(3.141593*((Sheet1!D7/2)*(Sheet1!D7/2)))*(H23*H23*H23)*(Sheet1!D68/100))</f>
        <v>756.3811854369222</v>
      </c>
      <c r="J23">
        <f>VLOOKUP(I23,B5:C334,2,TRUE)</f>
        <v>486</v>
      </c>
      <c r="K23">
        <f>J23/Sheet1!D29*Sheet1!D69</f>
        <v>56.699999999999996</v>
      </c>
      <c r="L23">
        <f t="shared" si="2"/>
        <v>429.3</v>
      </c>
      <c r="O23" s="5">
        <f>Sheet1!F61</f>
        <v>0.16393694303151915</v>
      </c>
    </row>
    <row r="24" spans="1:15" ht="12.75">
      <c r="A24">
        <v>2</v>
      </c>
      <c r="B24">
        <f t="shared" si="1"/>
        <v>24.655747772126077</v>
      </c>
      <c r="C24">
        <f>A24*Sheet1!D29</f>
        <v>24</v>
      </c>
      <c r="E24">
        <f t="shared" si="0"/>
        <v>0.6557477721260766</v>
      </c>
      <c r="H24">
        <v>10.5</v>
      </c>
      <c r="I24" s="5">
        <f>(0.5*Sheet1!D67*(3.141593*((Sheet1!D7/2)*(Sheet1!D7/2)))*(H24*H24*H24)*(Sheet1!D68/100))</f>
        <v>875.6057697914171</v>
      </c>
      <c r="J24">
        <f>VLOOKUP(I24,B5:C334,2,TRUE)</f>
        <v>540</v>
      </c>
      <c r="K24">
        <f>J24/Sheet1!D29*Sheet1!D69</f>
        <v>62.99999999999999</v>
      </c>
      <c r="L24">
        <f t="shared" si="2"/>
        <v>477</v>
      </c>
      <c r="O24" s="5">
        <f>Sheet1!F61</f>
        <v>0.16393694303151915</v>
      </c>
    </row>
    <row r="25" spans="1:15" ht="12.75">
      <c r="A25">
        <v>2.1</v>
      </c>
      <c r="B25">
        <f t="shared" si="1"/>
        <v>25.922961918769</v>
      </c>
      <c r="C25">
        <f>A25*Sheet1!D29</f>
        <v>25.200000000000003</v>
      </c>
      <c r="E25">
        <f t="shared" si="0"/>
        <v>0.7229619187689995</v>
      </c>
      <c r="H25">
        <v>11</v>
      </c>
      <c r="I25" s="5">
        <f>(0.5*Sheet1!D67*(3.141593*((Sheet1!D7/2)*(Sheet1!D7/2)))*(H25*H25*H25)*(Sheet1!D68/100))</f>
        <v>1006.7433578165435</v>
      </c>
      <c r="J25">
        <f>VLOOKUP(I25,B5:C334,2,TRUE)</f>
        <v>594</v>
      </c>
      <c r="K25">
        <f>J25/Sheet1!D29*Sheet1!D69</f>
        <v>69.3</v>
      </c>
      <c r="L25">
        <f t="shared" si="2"/>
        <v>524.7</v>
      </c>
      <c r="O25" s="5">
        <f>Sheet1!F61</f>
        <v>0.16393694303151915</v>
      </c>
    </row>
    <row r="26" spans="1:15" ht="12.75">
      <c r="A26">
        <v>2.2</v>
      </c>
      <c r="B26">
        <f t="shared" si="1"/>
        <v>27.193454804272555</v>
      </c>
      <c r="C26">
        <f>A26*Sheet1!D29</f>
        <v>26.400000000000002</v>
      </c>
      <c r="E26">
        <f t="shared" si="0"/>
        <v>0.7934548042725528</v>
      </c>
      <c r="H26">
        <v>11.5</v>
      </c>
      <c r="I26" s="5">
        <f>(0.5*Sheet1!D67*(3.141593*((Sheet1!D7/2)*(Sheet1!D7/2)))*(H26*H26*H26)*(Sheet1!D68/100))</f>
        <v>1150.3612354013792</v>
      </c>
      <c r="J26">
        <f>VLOOKUP(I26,B5:C334,2,TRUE)</f>
        <v>648</v>
      </c>
      <c r="K26">
        <f>J26/Sheet1!D29*Sheet1!D69</f>
        <v>75.6</v>
      </c>
      <c r="L26">
        <f t="shared" si="2"/>
        <v>572.4</v>
      </c>
      <c r="O26" s="5">
        <f>Sheet1!F61</f>
        <v>0.16393694303151915</v>
      </c>
    </row>
    <row r="27" spans="1:15" ht="12.75">
      <c r="A27">
        <v>2.3</v>
      </c>
      <c r="B27">
        <f t="shared" si="1"/>
        <v>28.467226428636735</v>
      </c>
      <c r="C27">
        <f>A27*Sheet1!D29</f>
        <v>27.599999999999998</v>
      </c>
      <c r="E27">
        <f t="shared" si="0"/>
        <v>0.8672264286367362</v>
      </c>
      <c r="H27">
        <v>12</v>
      </c>
      <c r="I27" s="5">
        <f>(0.5*Sheet1!D67*(3.141593*((Sheet1!D7/2)*(Sheet1!D7/2)))*(H27*H27*H27)*(Sheet1!D68/100))</f>
        <v>1307.0266884350017</v>
      </c>
      <c r="J27">
        <f>VLOOKUP(I27,B5:C334,2,TRUE)</f>
        <v>708</v>
      </c>
      <c r="K27">
        <f>J27/Sheet1!D29*Sheet1!D69</f>
        <v>82.6</v>
      </c>
      <c r="L27">
        <f t="shared" si="2"/>
        <v>625.4</v>
      </c>
      <c r="O27" s="5">
        <f>Sheet1!F61</f>
        <v>0.16393694303151915</v>
      </c>
    </row>
    <row r="28" spans="1:15" ht="12.75">
      <c r="A28">
        <v>2.4</v>
      </c>
      <c r="B28">
        <f t="shared" si="1"/>
        <v>29.744276791861548</v>
      </c>
      <c r="C28">
        <f>A28*Sheet1!D29</f>
        <v>28.799999999999997</v>
      </c>
      <c r="E28">
        <f t="shared" si="0"/>
        <v>0.9442767918615502</v>
      </c>
      <c r="I28" s="5"/>
      <c r="O28" s="5">
        <f>Sheet1!F61</f>
        <v>0.16393694303151915</v>
      </c>
    </row>
    <row r="29" spans="1:15" ht="12.75">
      <c r="A29">
        <v>2.5</v>
      </c>
      <c r="B29">
        <f t="shared" si="1"/>
        <v>31.024605893946994</v>
      </c>
      <c r="C29">
        <f>A29*Sheet1!D29</f>
        <v>30</v>
      </c>
      <c r="E29">
        <f t="shared" si="0"/>
        <v>1.0246058939469946</v>
      </c>
      <c r="I29" s="5"/>
      <c r="O29" s="5">
        <f>Sheet1!F61</f>
        <v>0.16393694303151915</v>
      </c>
    </row>
    <row r="30" spans="1:15" ht="12.75">
      <c r="A30">
        <v>2.6</v>
      </c>
      <c r="B30">
        <f t="shared" si="1"/>
        <v>32.30821373489307</v>
      </c>
      <c r="C30">
        <f>A30*Sheet1!D29</f>
        <v>31.200000000000003</v>
      </c>
      <c r="E30">
        <f t="shared" si="0"/>
        <v>1.1082137348930696</v>
      </c>
      <c r="I30" s="5"/>
      <c r="O30" s="5">
        <f>Sheet1!F61</f>
        <v>0.16393694303151915</v>
      </c>
    </row>
    <row r="31" spans="1:15" ht="12.75">
      <c r="A31">
        <v>2.7</v>
      </c>
      <c r="B31">
        <f t="shared" si="1"/>
        <v>33.59510031469978</v>
      </c>
      <c r="C31">
        <f>A31*Sheet1!D29</f>
        <v>32.400000000000006</v>
      </c>
      <c r="E31">
        <f t="shared" si="0"/>
        <v>1.1951003146997747</v>
      </c>
      <c r="I31" s="5"/>
      <c r="O31" s="5">
        <f>Sheet1!F61</f>
        <v>0.16393694303151915</v>
      </c>
    </row>
    <row r="32" spans="1:15" ht="12.75">
      <c r="A32">
        <v>2.8</v>
      </c>
      <c r="B32">
        <f t="shared" si="1"/>
        <v>34.885265633367105</v>
      </c>
      <c r="C32">
        <f>A32*Sheet1!D29</f>
        <v>33.599999999999994</v>
      </c>
      <c r="E32">
        <f t="shared" si="0"/>
        <v>1.28526563336711</v>
      </c>
      <c r="I32" s="5"/>
      <c r="O32" s="5">
        <f>Sheet1!F61</f>
        <v>0.16393694303151915</v>
      </c>
    </row>
    <row r="33" spans="1:15" ht="12.75">
      <c r="A33">
        <v>2.9</v>
      </c>
      <c r="B33">
        <f t="shared" si="1"/>
        <v>36.178709690895076</v>
      </c>
      <c r="C33">
        <f>A33*Sheet1!D29</f>
        <v>34.8</v>
      </c>
      <c r="E33">
        <f t="shared" si="0"/>
        <v>1.378709690895076</v>
      </c>
      <c r="I33" s="5"/>
      <c r="O33" s="5">
        <f>Sheet1!F61</f>
        <v>0.16393694303151915</v>
      </c>
    </row>
    <row r="34" spans="1:15" ht="12.75">
      <c r="A34">
        <v>3</v>
      </c>
      <c r="B34">
        <f t="shared" si="1"/>
        <v>37.47543248728367</v>
      </c>
      <c r="C34">
        <f>A34*Sheet1!D29</f>
        <v>36</v>
      </c>
      <c r="E34">
        <f t="shared" si="0"/>
        <v>1.4754324872836724</v>
      </c>
      <c r="I34" s="5"/>
      <c r="O34" s="5">
        <f>Sheet1!F61</f>
        <v>0.16393694303151915</v>
      </c>
    </row>
    <row r="35" spans="1:15" ht="12.75">
      <c r="A35">
        <v>3.1</v>
      </c>
      <c r="B35">
        <f t="shared" si="1"/>
        <v>38.7754340225329</v>
      </c>
      <c r="C35">
        <f>A35*Sheet1!D29</f>
        <v>37.2</v>
      </c>
      <c r="E35">
        <f t="shared" si="0"/>
        <v>1.5754340225328993</v>
      </c>
      <c r="O35" s="5">
        <f>Sheet1!F61</f>
        <v>0.16393694303151915</v>
      </c>
    </row>
    <row r="36" spans="1:15" ht="12.75">
      <c r="A36">
        <v>3.2</v>
      </c>
      <c r="B36">
        <f t="shared" si="1"/>
        <v>40.078714296642765</v>
      </c>
      <c r="C36">
        <f>A36*Sheet1!D29</f>
        <v>38.400000000000006</v>
      </c>
      <c r="E36">
        <f t="shared" si="0"/>
        <v>1.6787142966427564</v>
      </c>
      <c r="O36" s="5">
        <f>Sheet1!F61</f>
        <v>0.16393694303151915</v>
      </c>
    </row>
    <row r="37" spans="1:15" ht="12.75">
      <c r="A37">
        <v>3.3</v>
      </c>
      <c r="B37">
        <f t="shared" si="1"/>
        <v>41.38527330961324</v>
      </c>
      <c r="C37">
        <f>A37*Sheet1!D29</f>
        <v>39.599999999999994</v>
      </c>
      <c r="E37">
        <f t="shared" si="0"/>
        <v>1.7852733096132434</v>
      </c>
      <c r="O37" s="5">
        <f>Sheet1!F61</f>
        <v>0.16393694303151915</v>
      </c>
    </row>
    <row r="38" spans="1:15" ht="12.75">
      <c r="A38">
        <v>3.4</v>
      </c>
      <c r="B38">
        <f t="shared" si="1"/>
        <v>42.69511106144436</v>
      </c>
      <c r="C38">
        <f>A38*Sheet1!D29</f>
        <v>40.8</v>
      </c>
      <c r="E38">
        <f t="shared" si="0"/>
        <v>1.8951110614443611</v>
      </c>
      <c r="O38" s="5">
        <f>Sheet1!F61</f>
        <v>0.16393694303151915</v>
      </c>
    </row>
    <row r="39" spans="1:15" ht="12.75">
      <c r="A39">
        <v>3.5</v>
      </c>
      <c r="B39">
        <f t="shared" si="1"/>
        <v>44.00822755213611</v>
      </c>
      <c r="C39">
        <f>A39*Sheet1!D29</f>
        <v>42</v>
      </c>
      <c r="E39">
        <f t="shared" si="0"/>
        <v>2.0082275521361095</v>
      </c>
      <c r="O39" s="5">
        <f>Sheet1!F61</f>
        <v>0.16393694303151915</v>
      </c>
    </row>
    <row r="40" spans="1:15" ht="12.75">
      <c r="A40">
        <v>3.6</v>
      </c>
      <c r="B40">
        <f t="shared" si="1"/>
        <v>45.32462278168849</v>
      </c>
      <c r="C40">
        <f>A40*Sheet1!D29</f>
        <v>43.2</v>
      </c>
      <c r="E40">
        <f t="shared" si="0"/>
        <v>2.124622781688488</v>
      </c>
      <c r="O40" s="5">
        <f>Sheet1!F61</f>
        <v>0.16393694303151915</v>
      </c>
    </row>
    <row r="41" spans="1:15" ht="12.75">
      <c r="A41">
        <v>3.7</v>
      </c>
      <c r="B41">
        <f t="shared" si="1"/>
        <v>46.6442967501015</v>
      </c>
      <c r="C41">
        <f>A41*Sheet1!D29</f>
        <v>44.400000000000006</v>
      </c>
      <c r="E41">
        <f t="shared" si="0"/>
        <v>2.244296750101497</v>
      </c>
      <c r="O41" s="5">
        <f>Sheet1!F61</f>
        <v>0.16393694303151915</v>
      </c>
    </row>
    <row r="42" spans="1:15" ht="12.75">
      <c r="A42">
        <v>3.8</v>
      </c>
      <c r="B42">
        <f t="shared" si="1"/>
        <v>47.96724945737513</v>
      </c>
      <c r="C42">
        <f>A42*Sheet1!D29</f>
        <v>45.599999999999994</v>
      </c>
      <c r="E42">
        <f t="shared" si="0"/>
        <v>2.3672494573751366</v>
      </c>
      <c r="O42" s="5">
        <f>Sheet1!F61</f>
        <v>0.16393694303151915</v>
      </c>
    </row>
    <row r="43" spans="1:15" ht="12.75">
      <c r="A43">
        <v>3.9</v>
      </c>
      <c r="B43">
        <f t="shared" si="1"/>
        <v>49.293480903509405</v>
      </c>
      <c r="C43">
        <f>A43*Sheet1!D29</f>
        <v>46.8</v>
      </c>
      <c r="E43">
        <f t="shared" si="0"/>
        <v>2.4934809035094063</v>
      </c>
      <c r="O43" s="5">
        <f>Sheet1!F61</f>
        <v>0.16393694303151915</v>
      </c>
    </row>
    <row r="44" spans="1:15" ht="12.75">
      <c r="A44">
        <v>4</v>
      </c>
      <c r="B44">
        <f t="shared" si="1"/>
        <v>50.62299108850431</v>
      </c>
      <c r="C44">
        <f>A44*Sheet1!D29</f>
        <v>48</v>
      </c>
      <c r="E44">
        <f t="shared" si="0"/>
        <v>2.6229910885043064</v>
      </c>
      <c r="O44" s="5">
        <f>Sheet1!F61</f>
        <v>0.16393694303151915</v>
      </c>
    </row>
    <row r="45" spans="1:15" ht="12.75">
      <c r="A45">
        <v>4.1</v>
      </c>
      <c r="B45">
        <f t="shared" si="1"/>
        <v>51.95578001235983</v>
      </c>
      <c r="C45">
        <f>A45*Sheet1!D29</f>
        <v>49.199999999999996</v>
      </c>
      <c r="E45">
        <f t="shared" si="0"/>
        <v>2.755780012359837</v>
      </c>
      <c r="O45" s="5">
        <f>Sheet1!F61</f>
        <v>0.16393694303151915</v>
      </c>
    </row>
    <row r="46" spans="1:15" ht="12.75">
      <c r="A46">
        <v>4.2</v>
      </c>
      <c r="B46">
        <f t="shared" si="1"/>
        <v>53.291847675076006</v>
      </c>
      <c r="C46">
        <f>A46*Sheet1!D29</f>
        <v>50.400000000000006</v>
      </c>
      <c r="E46">
        <f t="shared" si="0"/>
        <v>2.891847675075998</v>
      </c>
      <c r="O46" s="5">
        <f>Sheet1!F61</f>
        <v>0.16393694303151915</v>
      </c>
    </row>
    <row r="47" spans="1:15" ht="12.75">
      <c r="A47">
        <v>4.3</v>
      </c>
      <c r="B47">
        <f t="shared" si="1"/>
        <v>54.63119407665278</v>
      </c>
      <c r="C47">
        <f>A47*Sheet1!D29</f>
        <v>51.599999999999994</v>
      </c>
      <c r="E47">
        <f t="shared" si="0"/>
        <v>3.0311940766527887</v>
      </c>
      <c r="O47" s="5">
        <f>Sheet1!F61</f>
        <v>0.16393694303151915</v>
      </c>
    </row>
    <row r="48" spans="1:15" ht="12.75">
      <c r="A48">
        <v>4.4</v>
      </c>
      <c r="B48">
        <f t="shared" si="1"/>
        <v>55.97381921709022</v>
      </c>
      <c r="C48">
        <f>A48*Sheet1!D29</f>
        <v>52.800000000000004</v>
      </c>
      <c r="E48">
        <f t="shared" si="0"/>
        <v>3.173819217090211</v>
      </c>
      <c r="O48" s="5">
        <f>Sheet1!F61</f>
        <v>0.16393694303151915</v>
      </c>
    </row>
    <row r="49" spans="1:15" ht="12.75">
      <c r="A49">
        <v>4.5</v>
      </c>
      <c r="B49">
        <f t="shared" si="1"/>
        <v>57.319723096388266</v>
      </c>
      <c r="C49">
        <f>A49*Sheet1!D29</f>
        <v>54</v>
      </c>
      <c r="E49">
        <f t="shared" si="0"/>
        <v>3.319723096388263</v>
      </c>
      <c r="O49" s="5">
        <f>Sheet1!F61</f>
        <v>0.16393694303151915</v>
      </c>
    </row>
    <row r="50" spans="1:15" ht="12.75">
      <c r="A50">
        <v>4.6</v>
      </c>
      <c r="B50">
        <f t="shared" si="1"/>
        <v>58.66890571454694</v>
      </c>
      <c r="C50">
        <f>A50*Sheet1!D29</f>
        <v>55.199999999999996</v>
      </c>
      <c r="E50">
        <f t="shared" si="0"/>
        <v>3.4689057145469446</v>
      </c>
      <c r="O50" s="5">
        <f>Sheet1!F61</f>
        <v>0.16393694303151915</v>
      </c>
    </row>
    <row r="51" spans="1:15" ht="12.75">
      <c r="A51">
        <v>4.7</v>
      </c>
      <c r="B51">
        <f t="shared" si="1"/>
        <v>60.02136707156627</v>
      </c>
      <c r="C51">
        <f>A51*Sheet1!D29</f>
        <v>56.400000000000006</v>
      </c>
      <c r="E51">
        <f t="shared" si="0"/>
        <v>3.6213670715662585</v>
      </c>
      <c r="O51" s="5">
        <f>Sheet1!F61</f>
        <v>0.16393694303151915</v>
      </c>
    </row>
    <row r="52" spans="1:15" ht="12.75">
      <c r="A52">
        <v>4.8</v>
      </c>
      <c r="B52">
        <f t="shared" si="1"/>
        <v>61.3771071674462</v>
      </c>
      <c r="C52">
        <f>A52*Sheet1!D29</f>
        <v>57.599999999999994</v>
      </c>
      <c r="E52">
        <f t="shared" si="0"/>
        <v>3.777107167446201</v>
      </c>
      <c r="O52" s="5">
        <f>Sheet1!F61</f>
        <v>0.16393694303151915</v>
      </c>
    </row>
    <row r="53" spans="1:15" ht="12.75">
      <c r="A53">
        <v>4.9</v>
      </c>
      <c r="B53">
        <f t="shared" si="1"/>
        <v>62.73612600218678</v>
      </c>
      <c r="C53">
        <f>A53*Sheet1!D29</f>
        <v>58.800000000000004</v>
      </c>
      <c r="E53">
        <f t="shared" si="0"/>
        <v>3.9361260021867754</v>
      </c>
      <c r="O53" s="5">
        <f>Sheet1!F61</f>
        <v>0.16393694303151915</v>
      </c>
    </row>
    <row r="54" spans="1:15" ht="12.75">
      <c r="A54">
        <v>5</v>
      </c>
      <c r="B54">
        <f t="shared" si="1"/>
        <v>64.09842357578798</v>
      </c>
      <c r="C54">
        <f>A54*Sheet1!D29</f>
        <v>60</v>
      </c>
      <c r="E54">
        <f t="shared" si="0"/>
        <v>4.098423575787979</v>
      </c>
      <c r="O54" s="5">
        <f>Sheet1!F61</f>
        <v>0.16393694303151915</v>
      </c>
    </row>
    <row r="55" spans="1:15" ht="12.75">
      <c r="A55">
        <v>5.1</v>
      </c>
      <c r="B55">
        <f t="shared" si="1"/>
        <v>65.4639998882498</v>
      </c>
      <c r="C55">
        <f>A55*Sheet1!D29</f>
        <v>61.199999999999996</v>
      </c>
      <c r="E55">
        <f t="shared" si="0"/>
        <v>4.2639998882498125</v>
      </c>
      <c r="O55" s="5">
        <f>Sheet1!F61</f>
        <v>0.16393694303151915</v>
      </c>
    </row>
    <row r="56" spans="1:15" ht="12.75">
      <c r="A56">
        <v>5.2</v>
      </c>
      <c r="B56">
        <f t="shared" si="1"/>
        <v>66.83285493957229</v>
      </c>
      <c r="C56">
        <f>A56*Sheet1!D29</f>
        <v>62.400000000000006</v>
      </c>
      <c r="E56">
        <f t="shared" si="0"/>
        <v>4.4328549395722785</v>
      </c>
      <c r="O56" s="5">
        <f>Sheet1!F61</f>
        <v>0.16393694303151915</v>
      </c>
    </row>
    <row r="57" spans="1:15" ht="12.75">
      <c r="A57">
        <v>5.3</v>
      </c>
      <c r="B57">
        <f t="shared" si="1"/>
        <v>68.20498872975537</v>
      </c>
      <c r="C57">
        <f>A57*Sheet1!D29</f>
        <v>63.599999999999994</v>
      </c>
      <c r="E57">
        <f t="shared" si="0"/>
        <v>4.604988729755373</v>
      </c>
      <c r="O57" s="5">
        <f>Sheet1!F61</f>
        <v>0.16393694303151915</v>
      </c>
    </row>
    <row r="58" spans="1:15" ht="12.75">
      <c r="A58">
        <v>5.4</v>
      </c>
      <c r="B58">
        <f t="shared" si="1"/>
        <v>69.58040125879911</v>
      </c>
      <c r="C58">
        <f>A58*Sheet1!D29</f>
        <v>64.80000000000001</v>
      </c>
      <c r="E58">
        <f t="shared" si="0"/>
        <v>4.780401258799099</v>
      </c>
      <c r="O58" s="5">
        <f>Sheet1!F61</f>
        <v>0.16393694303151915</v>
      </c>
    </row>
    <row r="59" spans="1:15" ht="12.75">
      <c r="A59">
        <v>5.5</v>
      </c>
      <c r="B59">
        <f t="shared" si="1"/>
        <v>70.95909252670346</v>
      </c>
      <c r="C59">
        <f>A59*Sheet1!D29</f>
        <v>66</v>
      </c>
      <c r="E59">
        <f t="shared" si="0"/>
        <v>4.959092526703454</v>
      </c>
      <c r="O59" s="5">
        <f>Sheet1!F61</f>
        <v>0.16393694303151915</v>
      </c>
    </row>
    <row r="60" spans="1:15" ht="12.75">
      <c r="A60">
        <v>5.6</v>
      </c>
      <c r="B60">
        <f t="shared" si="1"/>
        <v>72.34106253346843</v>
      </c>
      <c r="C60">
        <f>A60*Sheet1!D29</f>
        <v>67.19999999999999</v>
      </c>
      <c r="E60">
        <f t="shared" si="0"/>
        <v>5.14106253346844</v>
      </c>
      <c r="O60" s="5">
        <f>Sheet1!F61</f>
        <v>0.16393694303151915</v>
      </c>
    </row>
    <row r="61" spans="1:15" ht="12.75">
      <c r="A61">
        <v>5.7</v>
      </c>
      <c r="B61">
        <f t="shared" si="1"/>
        <v>73.72631127909406</v>
      </c>
      <c r="C61">
        <f>A61*Sheet1!D29</f>
        <v>68.4</v>
      </c>
      <c r="E61">
        <f t="shared" si="0"/>
        <v>5.326311279094058</v>
      </c>
      <c r="O61" s="5">
        <f>Sheet1!F61</f>
        <v>0.16393694303151915</v>
      </c>
    </row>
    <row r="62" spans="1:15" ht="12.75">
      <c r="A62">
        <v>5.8</v>
      </c>
      <c r="B62">
        <f t="shared" si="1"/>
        <v>75.1148387635803</v>
      </c>
      <c r="C62">
        <f>A62*Sheet1!D29</f>
        <v>69.6</v>
      </c>
      <c r="E62">
        <f t="shared" si="0"/>
        <v>5.514838763580304</v>
      </c>
      <c r="O62" s="5">
        <f>Sheet1!F61</f>
        <v>0.16393694303151915</v>
      </c>
    </row>
    <row r="63" spans="1:15" ht="12.75">
      <c r="A63">
        <v>5.9</v>
      </c>
      <c r="B63">
        <f t="shared" si="1"/>
        <v>76.5066449869272</v>
      </c>
      <c r="C63">
        <f>A63*Sheet1!D29</f>
        <v>70.80000000000001</v>
      </c>
      <c r="E63">
        <f t="shared" si="0"/>
        <v>5.706644986927182</v>
      </c>
      <c r="O63" s="5">
        <f>Sheet1!F61</f>
        <v>0.16393694303151915</v>
      </c>
    </row>
    <row r="64" spans="1:15" ht="12.75">
      <c r="A64">
        <v>6</v>
      </c>
      <c r="B64">
        <f t="shared" si="1"/>
        <v>77.90172994913469</v>
      </c>
      <c r="C64">
        <f>A64*Sheet1!D29</f>
        <v>72</v>
      </c>
      <c r="E64">
        <f t="shared" si="0"/>
        <v>5.9017299491346895</v>
      </c>
      <c r="O64" s="5">
        <f>Sheet1!F61</f>
        <v>0.16393694303151915</v>
      </c>
    </row>
    <row r="65" spans="1:15" ht="12.75">
      <c r="A65">
        <v>6.1</v>
      </c>
      <c r="B65">
        <f t="shared" si="1"/>
        <v>79.30009365020281</v>
      </c>
      <c r="C65">
        <f>A65*Sheet1!D29</f>
        <v>73.19999999999999</v>
      </c>
      <c r="E65">
        <f t="shared" si="0"/>
        <v>6.100093650202827</v>
      </c>
      <c r="O65" s="5">
        <f>Sheet1!F61</f>
        <v>0.16393694303151915</v>
      </c>
    </row>
    <row r="66" spans="1:15" ht="12.75">
      <c r="A66">
        <v>6.2</v>
      </c>
      <c r="B66">
        <f t="shared" si="1"/>
        <v>80.7017360901316</v>
      </c>
      <c r="C66">
        <f>A66*Sheet1!D29</f>
        <v>74.4</v>
      </c>
      <c r="E66">
        <f t="shared" si="0"/>
        <v>6.301736090131597</v>
      </c>
      <c r="O66" s="5">
        <f>Sheet1!F61</f>
        <v>0.16393694303151915</v>
      </c>
    </row>
    <row r="67" spans="1:15" ht="12.75">
      <c r="A67">
        <v>6.3</v>
      </c>
      <c r="B67">
        <f t="shared" si="1"/>
        <v>82.10665726892098</v>
      </c>
      <c r="C67">
        <f>A67*Sheet1!D29</f>
        <v>75.6</v>
      </c>
      <c r="E67">
        <f t="shared" si="0"/>
        <v>6.5066572689209945</v>
      </c>
      <c r="O67" s="5">
        <f>Sheet1!F61</f>
        <v>0.16393694303151915</v>
      </c>
    </row>
    <row r="68" spans="1:15" ht="12.75">
      <c r="A68">
        <v>6.4</v>
      </c>
      <c r="B68">
        <f t="shared" si="1"/>
        <v>83.51485718657104</v>
      </c>
      <c r="C68">
        <f>A68*Sheet1!D29</f>
        <v>76.80000000000001</v>
      </c>
      <c r="E68">
        <f t="shared" si="0"/>
        <v>6.714857186571026</v>
      </c>
      <c r="O68" s="5">
        <f>Sheet1!F61</f>
        <v>0.16393694303151915</v>
      </c>
    </row>
    <row r="69" spans="1:15" ht="12.75">
      <c r="A69">
        <v>6.5</v>
      </c>
      <c r="B69">
        <f t="shared" si="1"/>
        <v>84.92633584308169</v>
      </c>
      <c r="C69">
        <f>A69*Sheet1!D29</f>
        <v>78</v>
      </c>
      <c r="E69">
        <f t="shared" si="0"/>
        <v>6.926335843081684</v>
      </c>
      <c r="O69" s="5">
        <f>Sheet1!F61</f>
        <v>0.16393694303151915</v>
      </c>
    </row>
    <row r="70" spans="1:15" ht="12.75">
      <c r="A70">
        <v>6.6</v>
      </c>
      <c r="B70">
        <f t="shared" si="1"/>
        <v>86.34109323845296</v>
      </c>
      <c r="C70">
        <f>A70*Sheet1!D29</f>
        <v>79.19999999999999</v>
      </c>
      <c r="E70">
        <f aca="true" t="shared" si="3" ref="E70:E133">(A70*A70)*O70</f>
        <v>7.1410932384529735</v>
      </c>
      <c r="O70" s="5">
        <f>Sheet1!F61</f>
        <v>0.16393694303151915</v>
      </c>
    </row>
    <row r="71" spans="1:15" ht="12.75">
      <c r="A71">
        <v>6.7</v>
      </c>
      <c r="B71">
        <f t="shared" si="1"/>
        <v>87.7591293726849</v>
      </c>
      <c r="C71">
        <f>A71*Sheet1!D29</f>
        <v>80.4</v>
      </c>
      <c r="E71">
        <f t="shared" si="3"/>
        <v>7.359129372684895</v>
      </c>
      <c r="O71" s="5">
        <f>Sheet1!F61</f>
        <v>0.16393694303151915</v>
      </c>
    </row>
    <row r="72" spans="1:15" ht="12.75">
      <c r="A72">
        <v>6.8</v>
      </c>
      <c r="B72">
        <f aca="true" t="shared" si="4" ref="B72:B135">C72+E72</f>
        <v>89.18044424577744</v>
      </c>
      <c r="C72">
        <f>A72*Sheet1!D29</f>
        <v>81.6</v>
      </c>
      <c r="E72">
        <f t="shared" si="3"/>
        <v>7.580444245777445</v>
      </c>
      <c r="O72" s="5">
        <f>Sheet1!F61</f>
        <v>0.16393694303151915</v>
      </c>
    </row>
    <row r="73" spans="1:15" ht="12.75">
      <c r="A73">
        <v>6.9</v>
      </c>
      <c r="B73">
        <f t="shared" si="4"/>
        <v>90.60503785773064</v>
      </c>
      <c r="C73">
        <f>A73*Sheet1!D29</f>
        <v>82.80000000000001</v>
      </c>
      <c r="E73">
        <f t="shared" si="3"/>
        <v>7.805037857730627</v>
      </c>
      <c r="O73" s="5">
        <f>Sheet1!F61</f>
        <v>0.16393694303151915</v>
      </c>
    </row>
    <row r="74" spans="1:15" ht="12.75">
      <c r="A74">
        <v>7</v>
      </c>
      <c r="B74">
        <f t="shared" si="4"/>
        <v>92.03291020854444</v>
      </c>
      <c r="C74">
        <f>A74*Sheet1!D29</f>
        <v>84</v>
      </c>
      <c r="E74">
        <f t="shared" si="3"/>
        <v>8.032910208544438</v>
      </c>
      <c r="O74" s="5">
        <f>Sheet1!F61</f>
        <v>0.16393694303151915</v>
      </c>
    </row>
    <row r="75" spans="1:15" ht="12.75">
      <c r="A75">
        <v>7.1</v>
      </c>
      <c r="B75">
        <f t="shared" si="4"/>
        <v>93.46406129821887</v>
      </c>
      <c r="C75">
        <f>A75*Sheet1!D29</f>
        <v>85.19999999999999</v>
      </c>
      <c r="E75">
        <f t="shared" si="3"/>
        <v>8.26406129821888</v>
      </c>
      <c r="O75" s="5">
        <f>Sheet1!F61</f>
        <v>0.16393694303151915</v>
      </c>
    </row>
    <row r="76" spans="1:15" ht="12.75">
      <c r="A76">
        <v>7.2</v>
      </c>
      <c r="B76">
        <f t="shared" si="4"/>
        <v>94.89849112675395</v>
      </c>
      <c r="C76">
        <f>A76*Sheet1!D29</f>
        <v>86.4</v>
      </c>
      <c r="E76">
        <f t="shared" si="3"/>
        <v>8.498491126753953</v>
      </c>
      <c r="O76" s="5">
        <f>Sheet1!F61</f>
        <v>0.16393694303151915</v>
      </c>
    </row>
    <row r="77" spans="1:15" ht="12.75">
      <c r="A77">
        <v>7.3</v>
      </c>
      <c r="B77">
        <f t="shared" si="4"/>
        <v>96.33619969414966</v>
      </c>
      <c r="C77">
        <f>A77*Sheet1!D29</f>
        <v>87.6</v>
      </c>
      <c r="E77">
        <f t="shared" si="3"/>
        <v>8.736199694149656</v>
      </c>
      <c r="O77" s="5">
        <f>Sheet1!F61</f>
        <v>0.16393694303151915</v>
      </c>
    </row>
    <row r="78" spans="1:15" ht="12.75">
      <c r="A78">
        <v>7.4</v>
      </c>
      <c r="B78">
        <f t="shared" si="4"/>
        <v>97.777187000406</v>
      </c>
      <c r="C78">
        <f>A78*Sheet1!D29</f>
        <v>88.80000000000001</v>
      </c>
      <c r="E78">
        <f t="shared" si="3"/>
        <v>8.977187000405989</v>
      </c>
      <c r="O78" s="5">
        <f>Sheet1!F61</f>
        <v>0.16393694303151915</v>
      </c>
    </row>
    <row r="79" spans="1:15" ht="12.75">
      <c r="A79">
        <v>7.5</v>
      </c>
      <c r="B79">
        <f t="shared" si="4"/>
        <v>99.22145304552295</v>
      </c>
      <c r="C79">
        <f>A79*Sheet1!D29</f>
        <v>90</v>
      </c>
      <c r="E79">
        <f t="shared" si="3"/>
        <v>9.221453045522953</v>
      </c>
      <c r="O79" s="5">
        <f>Sheet1!F61</f>
        <v>0.16393694303151915</v>
      </c>
    </row>
    <row r="80" spans="1:15" ht="12.75">
      <c r="A80">
        <v>7.6</v>
      </c>
      <c r="B80">
        <f t="shared" si="4"/>
        <v>100.66899782950054</v>
      </c>
      <c r="C80">
        <f>A80*Sheet1!D29</f>
        <v>91.19999999999999</v>
      </c>
      <c r="E80">
        <f t="shared" si="3"/>
        <v>9.468997829500546</v>
      </c>
      <c r="O80" s="5">
        <f>Sheet1!F61</f>
        <v>0.16393694303151915</v>
      </c>
    </row>
    <row r="81" spans="1:15" ht="12.75">
      <c r="A81">
        <v>7.7</v>
      </c>
      <c r="B81">
        <f t="shared" si="4"/>
        <v>102.11982135233878</v>
      </c>
      <c r="C81">
        <f>A81*Sheet1!D29</f>
        <v>92.4</v>
      </c>
      <c r="E81">
        <f t="shared" si="3"/>
        <v>9.719821352338771</v>
      </c>
      <c r="O81" s="5">
        <f>Sheet1!F61</f>
        <v>0.16393694303151915</v>
      </c>
    </row>
    <row r="82" spans="1:15" ht="12.75">
      <c r="A82">
        <v>7.8</v>
      </c>
      <c r="B82">
        <f t="shared" si="4"/>
        <v>103.57392361403762</v>
      </c>
      <c r="C82">
        <f>A82*Sheet1!D29</f>
        <v>93.6</v>
      </c>
      <c r="E82">
        <f t="shared" si="3"/>
        <v>9.973923614037625</v>
      </c>
      <c r="O82" s="5">
        <f>Sheet1!F61</f>
        <v>0.16393694303151915</v>
      </c>
    </row>
    <row r="83" spans="1:15" ht="12.75">
      <c r="A83">
        <v>7.9</v>
      </c>
      <c r="B83">
        <f t="shared" si="4"/>
        <v>105.03130461459712</v>
      </c>
      <c r="C83">
        <f>A83*Sheet1!D29</f>
        <v>94.80000000000001</v>
      </c>
      <c r="E83">
        <f t="shared" si="3"/>
        <v>10.23130461459711</v>
      </c>
      <c r="O83" s="5">
        <f>Sheet1!F61</f>
        <v>0.16393694303151915</v>
      </c>
    </row>
    <row r="84" spans="1:15" ht="12.75">
      <c r="A84">
        <v>8</v>
      </c>
      <c r="B84">
        <f t="shared" si="4"/>
        <v>106.49196435401723</v>
      </c>
      <c r="C84">
        <f>A84*Sheet1!D29</f>
        <v>96</v>
      </c>
      <c r="E84">
        <f t="shared" si="3"/>
        <v>10.491964354017226</v>
      </c>
      <c r="O84" s="5">
        <f>Sheet1!F61</f>
        <v>0.16393694303151915</v>
      </c>
    </row>
    <row r="85" spans="1:15" ht="12.75">
      <c r="A85">
        <v>8.1</v>
      </c>
      <c r="B85">
        <f t="shared" si="4"/>
        <v>107.95590283229797</v>
      </c>
      <c r="C85">
        <f>A85*Sheet1!D29</f>
        <v>97.19999999999999</v>
      </c>
      <c r="E85">
        <f t="shared" si="3"/>
        <v>10.755902832297972</v>
      </c>
      <c r="O85" s="5">
        <f>Sheet1!F61</f>
        <v>0.16393694303151915</v>
      </c>
    </row>
    <row r="86" spans="1:15" ht="12.75">
      <c r="A86">
        <v>8.2</v>
      </c>
      <c r="B86">
        <f t="shared" si="4"/>
        <v>109.42312004943933</v>
      </c>
      <c r="C86">
        <f>A86*Sheet1!D29</f>
        <v>98.39999999999999</v>
      </c>
      <c r="E86">
        <f t="shared" si="3"/>
        <v>11.023120049439347</v>
      </c>
      <c r="O86" s="5">
        <f>Sheet1!F61</f>
        <v>0.16393694303151915</v>
      </c>
    </row>
    <row r="87" spans="1:15" ht="12.75">
      <c r="A87">
        <v>8.3</v>
      </c>
      <c r="B87">
        <f t="shared" si="4"/>
        <v>110.89361600544136</v>
      </c>
      <c r="C87">
        <f>A87*Sheet1!D29</f>
        <v>99.60000000000001</v>
      </c>
      <c r="E87">
        <f t="shared" si="3"/>
        <v>11.293616005441356</v>
      </c>
      <c r="O87" s="5">
        <f>Sheet1!F61</f>
        <v>0.16393694303151915</v>
      </c>
    </row>
    <row r="88" spans="1:15" ht="12.75">
      <c r="A88">
        <v>8.4</v>
      </c>
      <c r="B88">
        <f t="shared" si="4"/>
        <v>112.367390700304</v>
      </c>
      <c r="C88">
        <f>A88*Sheet1!D29</f>
        <v>100.80000000000001</v>
      </c>
      <c r="E88">
        <f t="shared" si="3"/>
        <v>11.567390700303992</v>
      </c>
      <c r="O88" s="5">
        <f>Sheet1!F61</f>
        <v>0.16393694303151915</v>
      </c>
    </row>
    <row r="89" spans="1:15" ht="12.75">
      <c r="A89">
        <v>8.5</v>
      </c>
      <c r="B89">
        <f t="shared" si="4"/>
        <v>113.84444413402726</v>
      </c>
      <c r="C89">
        <f>A89*Sheet1!D29</f>
        <v>102</v>
      </c>
      <c r="E89">
        <f t="shared" si="3"/>
        <v>11.844444134027258</v>
      </c>
      <c r="O89" s="5">
        <f>Sheet1!F61</f>
        <v>0.16393694303151915</v>
      </c>
    </row>
    <row r="90" spans="1:15" ht="12.75">
      <c r="A90">
        <v>8.6</v>
      </c>
      <c r="B90">
        <f t="shared" si="4"/>
        <v>115.32477630661114</v>
      </c>
      <c r="C90">
        <f>A90*Sheet1!D29</f>
        <v>103.19999999999999</v>
      </c>
      <c r="E90">
        <f t="shared" si="3"/>
        <v>12.124776306611155</v>
      </c>
      <c r="O90" s="5">
        <f>Sheet1!F61</f>
        <v>0.16393694303151915</v>
      </c>
    </row>
    <row r="91" spans="1:15" ht="12.75">
      <c r="A91">
        <v>8.7</v>
      </c>
      <c r="B91">
        <f t="shared" si="4"/>
        <v>116.80838721805567</v>
      </c>
      <c r="C91">
        <f>A91*Sheet1!D29</f>
        <v>104.39999999999999</v>
      </c>
      <c r="E91">
        <f t="shared" si="3"/>
        <v>12.408387218055681</v>
      </c>
      <c r="O91" s="5">
        <f>Sheet1!F61</f>
        <v>0.16393694303151915</v>
      </c>
    </row>
    <row r="92" spans="1:15" ht="12.75">
      <c r="A92">
        <v>8.8</v>
      </c>
      <c r="B92">
        <f t="shared" si="4"/>
        <v>118.29527686836086</v>
      </c>
      <c r="C92">
        <f>A92*Sheet1!D29</f>
        <v>105.60000000000001</v>
      </c>
      <c r="E92">
        <f t="shared" si="3"/>
        <v>12.695276868360844</v>
      </c>
      <c r="O92" s="5">
        <f>Sheet1!F61</f>
        <v>0.16393694303151915</v>
      </c>
    </row>
    <row r="93" spans="1:15" ht="12.75">
      <c r="A93">
        <v>8.9</v>
      </c>
      <c r="B93">
        <f t="shared" si="4"/>
        <v>119.78544525752665</v>
      </c>
      <c r="C93">
        <f>A93*Sheet1!D29</f>
        <v>106.80000000000001</v>
      </c>
      <c r="E93">
        <f t="shared" si="3"/>
        <v>12.985445257526633</v>
      </c>
      <c r="O93" s="5">
        <f>Sheet1!F61</f>
        <v>0.16393694303151915</v>
      </c>
    </row>
    <row r="94" spans="1:15" ht="12.75">
      <c r="A94">
        <v>9</v>
      </c>
      <c r="B94">
        <f t="shared" si="4"/>
        <v>121.27889238555305</v>
      </c>
      <c r="C94">
        <f>A94*Sheet1!D29</f>
        <v>108</v>
      </c>
      <c r="E94">
        <f t="shared" si="3"/>
        <v>13.278892385553052</v>
      </c>
      <c r="O94" s="5">
        <f>Sheet1!F61</f>
        <v>0.16393694303151915</v>
      </c>
    </row>
    <row r="95" spans="1:15" ht="12.75">
      <c r="A95">
        <v>9.1</v>
      </c>
      <c r="B95">
        <f t="shared" si="4"/>
        <v>122.77561825244008</v>
      </c>
      <c r="C95">
        <f>A95*Sheet1!D29</f>
        <v>109.19999999999999</v>
      </c>
      <c r="E95">
        <f t="shared" si="3"/>
        <v>13.5756182524401</v>
      </c>
      <c r="O95" s="5">
        <f>Sheet1!F61</f>
        <v>0.16393694303151915</v>
      </c>
    </row>
    <row r="96" spans="1:15" ht="12.75">
      <c r="A96">
        <v>9.2</v>
      </c>
      <c r="B96">
        <f t="shared" si="4"/>
        <v>124.27562285818777</v>
      </c>
      <c r="C96">
        <f>A96*Sheet1!D29</f>
        <v>110.39999999999999</v>
      </c>
      <c r="E96">
        <f t="shared" si="3"/>
        <v>13.875622858187779</v>
      </c>
      <c r="O96" s="5">
        <f>Sheet1!F61</f>
        <v>0.16393694303151915</v>
      </c>
    </row>
    <row r="97" spans="1:15" ht="12.75">
      <c r="A97">
        <v>9.3</v>
      </c>
      <c r="B97">
        <f t="shared" si="4"/>
        <v>125.7789062027961</v>
      </c>
      <c r="C97">
        <f>A97*Sheet1!D29</f>
        <v>111.60000000000001</v>
      </c>
      <c r="E97">
        <f t="shared" si="3"/>
        <v>14.178906202796092</v>
      </c>
      <c r="O97" s="5">
        <f>Sheet1!F61</f>
        <v>0.16393694303151915</v>
      </c>
    </row>
    <row r="98" spans="1:15" ht="12.75">
      <c r="A98">
        <v>9.4</v>
      </c>
      <c r="B98">
        <f t="shared" si="4"/>
        <v>127.28546828626504</v>
      </c>
      <c r="C98">
        <f>A98*Sheet1!D29</f>
        <v>112.80000000000001</v>
      </c>
      <c r="E98">
        <f t="shared" si="3"/>
        <v>14.485468286265034</v>
      </c>
      <c r="O98" s="5">
        <f>Sheet1!F61</f>
        <v>0.16393694303151915</v>
      </c>
    </row>
    <row r="99" spans="1:15" ht="12.75">
      <c r="A99">
        <v>9.5</v>
      </c>
      <c r="B99">
        <f t="shared" si="4"/>
        <v>128.7953091085946</v>
      </c>
      <c r="C99">
        <f>A99*Sheet1!D29</f>
        <v>114</v>
      </c>
      <c r="E99">
        <f t="shared" si="3"/>
        <v>14.795309108594603</v>
      </c>
      <c r="O99" s="5">
        <f>Sheet1!F61</f>
        <v>0.16393694303151915</v>
      </c>
    </row>
    <row r="100" spans="1:15" ht="12.75">
      <c r="A100">
        <v>9.6</v>
      </c>
      <c r="B100">
        <f t="shared" si="4"/>
        <v>130.3084286697848</v>
      </c>
      <c r="C100">
        <f>A100*Sheet1!D29</f>
        <v>115.19999999999999</v>
      </c>
      <c r="E100">
        <f t="shared" si="3"/>
        <v>15.108428669784804</v>
      </c>
      <c r="O100" s="5">
        <f>Sheet1!F61</f>
        <v>0.16393694303151915</v>
      </c>
    </row>
    <row r="101" spans="1:15" ht="12.75">
      <c r="A101">
        <v>9.7</v>
      </c>
      <c r="B101">
        <f t="shared" si="4"/>
        <v>131.8248269698356</v>
      </c>
      <c r="C101">
        <f>A101*Sheet1!D29</f>
        <v>116.39999999999999</v>
      </c>
      <c r="E101">
        <f t="shared" si="3"/>
        <v>15.424826969835635</v>
      </c>
      <c r="O101" s="5">
        <f>Sheet1!F61</f>
        <v>0.16393694303151915</v>
      </c>
    </row>
    <row r="102" spans="1:15" ht="12.75">
      <c r="A102">
        <v>9.8</v>
      </c>
      <c r="B102">
        <f t="shared" si="4"/>
        <v>133.34450400874712</v>
      </c>
      <c r="C102">
        <f>A102*Sheet1!D29</f>
        <v>117.60000000000001</v>
      </c>
      <c r="E102">
        <f t="shared" si="3"/>
        <v>15.744504008747102</v>
      </c>
      <c r="O102" s="5">
        <f>Sheet1!F61</f>
        <v>0.16393694303151915</v>
      </c>
    </row>
    <row r="103" spans="1:15" ht="12.75">
      <c r="A103">
        <v>9.9</v>
      </c>
      <c r="B103">
        <f t="shared" si="4"/>
        <v>134.8674597865192</v>
      </c>
      <c r="C103">
        <f>A103*Sheet1!D29</f>
        <v>118.80000000000001</v>
      </c>
      <c r="E103">
        <f t="shared" si="3"/>
        <v>16.067459786519194</v>
      </c>
      <c r="O103" s="5">
        <f>Sheet1!F61</f>
        <v>0.16393694303151915</v>
      </c>
    </row>
    <row r="104" spans="1:15" ht="12.75">
      <c r="A104">
        <v>10</v>
      </c>
      <c r="B104">
        <f t="shared" si="4"/>
        <v>136.3936943031519</v>
      </c>
      <c r="C104">
        <f>A104*Sheet1!D29</f>
        <v>120</v>
      </c>
      <c r="E104">
        <f t="shared" si="3"/>
        <v>16.393694303151914</v>
      </c>
      <c r="O104" s="5">
        <f>Sheet1!F61</f>
        <v>0.16393694303151915</v>
      </c>
    </row>
    <row r="105" spans="1:15" ht="12.75">
      <c r="A105">
        <v>10.1</v>
      </c>
      <c r="B105">
        <f t="shared" si="4"/>
        <v>137.92320755864526</v>
      </c>
      <c r="C105">
        <f>A105*Sheet1!D29</f>
        <v>121.19999999999999</v>
      </c>
      <c r="E105">
        <f t="shared" si="3"/>
        <v>16.723207558645267</v>
      </c>
      <c r="O105" s="5">
        <f>Sheet1!F61</f>
        <v>0.16393694303151915</v>
      </c>
    </row>
    <row r="106" spans="1:15" ht="12.75">
      <c r="A106">
        <v>10.2</v>
      </c>
      <c r="B106">
        <f t="shared" si="4"/>
        <v>139.45599955299923</v>
      </c>
      <c r="C106">
        <f>A106*Sheet1!D29</f>
        <v>122.39999999999999</v>
      </c>
      <c r="E106">
        <f t="shared" si="3"/>
        <v>17.05599955299925</v>
      </c>
      <c r="O106" s="5">
        <f>Sheet1!F61</f>
        <v>0.16393694303151915</v>
      </c>
    </row>
    <row r="107" spans="1:15" ht="12.75">
      <c r="A107">
        <v>10.3</v>
      </c>
      <c r="B107">
        <f t="shared" si="4"/>
        <v>140.99207028621387</v>
      </c>
      <c r="C107">
        <f>A107*Sheet1!D29</f>
        <v>123.60000000000001</v>
      </c>
      <c r="E107">
        <f t="shared" si="3"/>
        <v>17.39207028621387</v>
      </c>
      <c r="O107" s="5">
        <f>Sheet1!F61</f>
        <v>0.16393694303151915</v>
      </c>
    </row>
    <row r="108" spans="1:15" ht="12.75">
      <c r="A108">
        <v>10.4</v>
      </c>
      <c r="B108">
        <f t="shared" si="4"/>
        <v>142.53141975828913</v>
      </c>
      <c r="C108">
        <f>A108*Sheet1!D29</f>
        <v>124.80000000000001</v>
      </c>
      <c r="E108">
        <f t="shared" si="3"/>
        <v>17.731419758289114</v>
      </c>
      <c r="O108" s="5">
        <f>Sheet1!F61</f>
        <v>0.16393694303151915</v>
      </c>
    </row>
    <row r="109" spans="1:15" ht="12.75">
      <c r="A109">
        <v>10.5</v>
      </c>
      <c r="B109">
        <f t="shared" si="4"/>
        <v>144.07404796922498</v>
      </c>
      <c r="C109">
        <f>A109*Sheet1!D29</f>
        <v>126</v>
      </c>
      <c r="E109">
        <f t="shared" si="3"/>
        <v>18.074047969224985</v>
      </c>
      <c r="O109" s="5">
        <f>Sheet1!F61</f>
        <v>0.16393694303151915</v>
      </c>
    </row>
    <row r="110" spans="1:15" ht="12.75">
      <c r="A110">
        <v>10.6</v>
      </c>
      <c r="B110">
        <f t="shared" si="4"/>
        <v>145.6199549190215</v>
      </c>
      <c r="C110">
        <f>A110*Sheet1!D29</f>
        <v>127.19999999999999</v>
      </c>
      <c r="E110">
        <f t="shared" si="3"/>
        <v>18.419954919021492</v>
      </c>
      <c r="O110" s="5">
        <f>Sheet1!F61</f>
        <v>0.16393694303151915</v>
      </c>
    </row>
    <row r="111" spans="1:15" ht="12.75">
      <c r="A111">
        <v>10.7</v>
      </c>
      <c r="B111">
        <f t="shared" si="4"/>
        <v>147.1691406076786</v>
      </c>
      <c r="C111">
        <f>A111*Sheet1!D29</f>
        <v>128.39999999999998</v>
      </c>
      <c r="E111">
        <f t="shared" si="3"/>
        <v>18.769140607678626</v>
      </c>
      <c r="O111" s="5">
        <f>Sheet1!F61</f>
        <v>0.16393694303151915</v>
      </c>
    </row>
    <row r="112" spans="1:15" ht="12.75">
      <c r="A112">
        <v>10.8</v>
      </c>
      <c r="B112">
        <f t="shared" si="4"/>
        <v>148.72160503519643</v>
      </c>
      <c r="C112">
        <f>A112*Sheet1!D29</f>
        <v>129.60000000000002</v>
      </c>
      <c r="E112">
        <f t="shared" si="3"/>
        <v>19.121605035196396</v>
      </c>
      <c r="O112" s="5">
        <f>Sheet1!F61</f>
        <v>0.16393694303151915</v>
      </c>
    </row>
    <row r="113" spans="1:15" ht="12.75">
      <c r="A113">
        <v>10.9</v>
      </c>
      <c r="B113">
        <f t="shared" si="4"/>
        <v>150.2773482015748</v>
      </c>
      <c r="C113">
        <f>A113*Sheet1!D29</f>
        <v>130.8</v>
      </c>
      <c r="E113">
        <f t="shared" si="3"/>
        <v>19.47734820157479</v>
      </c>
      <c r="O113" s="5">
        <f>Sheet1!F61</f>
        <v>0.16393694303151915</v>
      </c>
    </row>
    <row r="114" spans="1:15" ht="12.75">
      <c r="A114">
        <v>11</v>
      </c>
      <c r="B114">
        <f t="shared" si="4"/>
        <v>151.83637010681383</v>
      </c>
      <c r="C114">
        <f>A114*Sheet1!D29</f>
        <v>132</v>
      </c>
      <c r="E114">
        <f t="shared" si="3"/>
        <v>19.836370106813817</v>
      </c>
      <c r="O114" s="5">
        <f>Sheet1!F61</f>
        <v>0.16393694303151915</v>
      </c>
    </row>
    <row r="115" spans="1:15" ht="12.75">
      <c r="A115">
        <v>11.1</v>
      </c>
      <c r="B115">
        <f t="shared" si="4"/>
        <v>153.39867075091345</v>
      </c>
      <c r="C115">
        <f>A115*Sheet1!D29</f>
        <v>133.2</v>
      </c>
      <c r="E115">
        <f t="shared" si="3"/>
        <v>20.19867075091347</v>
      </c>
      <c r="O115" s="5">
        <f>Sheet1!F61</f>
        <v>0.16393694303151915</v>
      </c>
    </row>
    <row r="116" spans="1:15" ht="12.75">
      <c r="A116">
        <v>11.2</v>
      </c>
      <c r="B116">
        <f t="shared" si="4"/>
        <v>154.96425013387375</v>
      </c>
      <c r="C116">
        <f>A116*Sheet1!D29</f>
        <v>134.39999999999998</v>
      </c>
      <c r="E116">
        <f t="shared" si="3"/>
        <v>20.56425013387376</v>
      </c>
      <c r="O116" s="5">
        <f>Sheet1!F61</f>
        <v>0.16393694303151915</v>
      </c>
    </row>
    <row r="117" spans="1:15" ht="12.75">
      <c r="A117">
        <v>11.3</v>
      </c>
      <c r="B117">
        <f t="shared" si="4"/>
        <v>156.5331082556947</v>
      </c>
      <c r="C117">
        <f>A117*Sheet1!D29</f>
        <v>135.60000000000002</v>
      </c>
      <c r="E117">
        <f t="shared" si="3"/>
        <v>20.933108255694684</v>
      </c>
      <c r="O117" s="5">
        <f>Sheet1!F61</f>
        <v>0.16393694303151915</v>
      </c>
    </row>
    <row r="118" spans="1:15" ht="12.75">
      <c r="A118">
        <v>11.4</v>
      </c>
      <c r="B118">
        <f t="shared" si="4"/>
        <v>158.10524511637624</v>
      </c>
      <c r="C118">
        <f>A118*Sheet1!D29</f>
        <v>136.8</v>
      </c>
      <c r="E118">
        <f t="shared" si="3"/>
        <v>21.30524511637623</v>
      </c>
      <c r="O118" s="5">
        <f>Sheet1!F61</f>
        <v>0.16393694303151915</v>
      </c>
    </row>
    <row r="119" spans="1:15" ht="12.75">
      <c r="A119">
        <v>11.5</v>
      </c>
      <c r="B119">
        <f t="shared" si="4"/>
        <v>159.6806607159184</v>
      </c>
      <c r="C119">
        <f>A119*Sheet1!D29</f>
        <v>138</v>
      </c>
      <c r="E119">
        <f t="shared" si="3"/>
        <v>21.680660715918407</v>
      </c>
      <c r="O119" s="5">
        <f>Sheet1!F61</f>
        <v>0.16393694303151915</v>
      </c>
    </row>
    <row r="120" spans="1:15" ht="12.75">
      <c r="A120">
        <v>11.6</v>
      </c>
      <c r="B120">
        <f t="shared" si="4"/>
        <v>161.2593550543212</v>
      </c>
      <c r="C120">
        <f>A120*Sheet1!D29</f>
        <v>139.2</v>
      </c>
      <c r="E120">
        <f t="shared" si="3"/>
        <v>22.059355054321216</v>
      </c>
      <c r="O120" s="5">
        <f>Sheet1!F61</f>
        <v>0.16393694303151915</v>
      </c>
    </row>
    <row r="121" spans="1:15" ht="12.75">
      <c r="A121">
        <v>11.7</v>
      </c>
      <c r="B121">
        <f t="shared" si="4"/>
        <v>162.84132813158465</v>
      </c>
      <c r="C121">
        <f>A121*Sheet1!D29</f>
        <v>140.39999999999998</v>
      </c>
      <c r="E121">
        <f t="shared" si="3"/>
        <v>22.441328131584655</v>
      </c>
      <c r="O121" s="5">
        <f>Sheet1!F61</f>
        <v>0.16393694303151915</v>
      </c>
    </row>
    <row r="122" spans="1:15" ht="12.75">
      <c r="A122">
        <v>11.8</v>
      </c>
      <c r="B122">
        <f t="shared" si="4"/>
        <v>164.42657994770875</v>
      </c>
      <c r="C122">
        <f>A122*Sheet1!D29</f>
        <v>141.60000000000002</v>
      </c>
      <c r="E122">
        <f t="shared" si="3"/>
        <v>22.826579947708726</v>
      </c>
      <c r="O122" s="5">
        <f>Sheet1!F61</f>
        <v>0.16393694303151915</v>
      </c>
    </row>
    <row r="123" spans="1:15" ht="12.75">
      <c r="A123">
        <v>11.9</v>
      </c>
      <c r="B123">
        <f t="shared" si="4"/>
        <v>166.01511050269343</v>
      </c>
      <c r="C123">
        <f>A123*Sheet1!D29</f>
        <v>142.8</v>
      </c>
      <c r="E123">
        <f t="shared" si="3"/>
        <v>23.215110502693427</v>
      </c>
      <c r="O123" s="5">
        <f>Sheet1!F61</f>
        <v>0.16393694303151915</v>
      </c>
    </row>
    <row r="124" spans="1:15" ht="12.75">
      <c r="A124">
        <v>12</v>
      </c>
      <c r="B124">
        <f t="shared" si="4"/>
        <v>167.60691979653876</v>
      </c>
      <c r="C124">
        <f>A124*Sheet1!D29</f>
        <v>144</v>
      </c>
      <c r="E124">
        <f t="shared" si="3"/>
        <v>23.606919796538758</v>
      </c>
      <c r="O124" s="5">
        <f>Sheet1!F61</f>
        <v>0.16393694303151915</v>
      </c>
    </row>
    <row r="125" spans="1:15" ht="12.75">
      <c r="A125">
        <v>12.1</v>
      </c>
      <c r="B125">
        <f t="shared" si="4"/>
        <v>169.2020078292447</v>
      </c>
      <c r="C125">
        <f>A125*Sheet1!D29</f>
        <v>145.2</v>
      </c>
      <c r="E125">
        <f t="shared" si="3"/>
        <v>24.002007829244718</v>
      </c>
      <c r="O125" s="5">
        <f>Sheet1!F61</f>
        <v>0.16393694303151915</v>
      </c>
    </row>
    <row r="126" spans="1:15" ht="12.75">
      <c r="A126">
        <v>12.2</v>
      </c>
      <c r="B126">
        <f t="shared" si="4"/>
        <v>170.8003746008113</v>
      </c>
      <c r="C126">
        <f>A126*Sheet1!D29</f>
        <v>146.39999999999998</v>
      </c>
      <c r="E126">
        <f t="shared" si="3"/>
        <v>24.400374600811308</v>
      </c>
      <c r="O126" s="5">
        <f>Sheet1!F61</f>
        <v>0.16393694303151915</v>
      </c>
    </row>
    <row r="127" spans="1:15" ht="12.75">
      <c r="A127">
        <v>12.3</v>
      </c>
      <c r="B127">
        <f t="shared" si="4"/>
        <v>172.40202011123856</v>
      </c>
      <c r="C127">
        <f>A127*Sheet1!D29</f>
        <v>147.60000000000002</v>
      </c>
      <c r="E127">
        <f t="shared" si="3"/>
        <v>24.802020111238537</v>
      </c>
      <c r="O127" s="5">
        <f>Sheet1!F61</f>
        <v>0.16393694303151915</v>
      </c>
    </row>
    <row r="128" spans="1:15" ht="12.75">
      <c r="A128">
        <v>12.4</v>
      </c>
      <c r="B128">
        <f t="shared" si="4"/>
        <v>174.0069443605264</v>
      </c>
      <c r="C128">
        <f>A128*Sheet1!D29</f>
        <v>148.8</v>
      </c>
      <c r="E128">
        <f t="shared" si="3"/>
        <v>25.20694436052639</v>
      </c>
      <c r="O128" s="5">
        <f>Sheet1!F61</f>
        <v>0.16393694303151915</v>
      </c>
    </row>
    <row r="129" spans="1:15" ht="12.75">
      <c r="A129">
        <v>12.5</v>
      </c>
      <c r="B129">
        <f t="shared" si="4"/>
        <v>175.61514734867487</v>
      </c>
      <c r="C129">
        <f>A129*Sheet1!D29</f>
        <v>150</v>
      </c>
      <c r="E129">
        <f t="shared" si="3"/>
        <v>25.615147348674867</v>
      </c>
      <c r="O129" s="5">
        <f>Sheet1!F61</f>
        <v>0.16393694303151915</v>
      </c>
    </row>
    <row r="130" spans="1:15" ht="12.75">
      <c r="A130">
        <v>12.6</v>
      </c>
      <c r="B130">
        <f t="shared" si="4"/>
        <v>177.22662907568397</v>
      </c>
      <c r="C130">
        <f>A130*Sheet1!D29</f>
        <v>151.2</v>
      </c>
      <c r="E130">
        <f t="shared" si="3"/>
        <v>26.026629075683978</v>
      </c>
      <c r="O130" s="5">
        <f>Sheet1!F61</f>
        <v>0.16393694303151915</v>
      </c>
    </row>
    <row r="131" spans="1:15" ht="12.75">
      <c r="A131">
        <v>12.7</v>
      </c>
      <c r="B131">
        <f t="shared" si="4"/>
        <v>178.8413895415537</v>
      </c>
      <c r="C131">
        <f>A131*Sheet1!D29</f>
        <v>152.39999999999998</v>
      </c>
      <c r="E131">
        <f t="shared" si="3"/>
        <v>26.441389541553722</v>
      </c>
      <c r="O131" s="5">
        <f>Sheet1!F61</f>
        <v>0.16393694303151915</v>
      </c>
    </row>
    <row r="132" spans="1:15" ht="12.75">
      <c r="A132">
        <v>12.8</v>
      </c>
      <c r="B132">
        <f t="shared" si="4"/>
        <v>180.45942874628412</v>
      </c>
      <c r="C132">
        <f>A132*Sheet1!D29</f>
        <v>153.60000000000002</v>
      </c>
      <c r="E132">
        <f t="shared" si="3"/>
        <v>26.859428746284102</v>
      </c>
      <c r="O132" s="5">
        <f>Sheet1!F61</f>
        <v>0.16393694303151915</v>
      </c>
    </row>
    <row r="133" spans="1:15" ht="12.75">
      <c r="A133">
        <v>12.9</v>
      </c>
      <c r="B133">
        <f t="shared" si="4"/>
        <v>182.08074668987513</v>
      </c>
      <c r="C133">
        <f>A133*Sheet1!D29</f>
        <v>154.8</v>
      </c>
      <c r="E133">
        <f t="shared" si="3"/>
        <v>27.2807466898751</v>
      </c>
      <c r="O133" s="5">
        <f>Sheet1!F61</f>
        <v>0.16393694303151915</v>
      </c>
    </row>
    <row r="134" spans="1:15" ht="12.75">
      <c r="A134">
        <v>13</v>
      </c>
      <c r="B134">
        <f t="shared" si="4"/>
        <v>183.70534337232675</v>
      </c>
      <c r="C134">
        <f>A134*Sheet1!D29</f>
        <v>156</v>
      </c>
      <c r="E134">
        <f aca="true" t="shared" si="5" ref="E134:E197">(A134*A134)*O134</f>
        <v>27.705343372326737</v>
      </c>
      <c r="O134" s="5">
        <f>Sheet1!F61</f>
        <v>0.16393694303151915</v>
      </c>
    </row>
    <row r="135" spans="1:15" ht="12.75">
      <c r="A135">
        <v>13.1</v>
      </c>
      <c r="B135">
        <f t="shared" si="4"/>
        <v>185.333218793639</v>
      </c>
      <c r="C135">
        <f>A135*Sheet1!D29</f>
        <v>157.2</v>
      </c>
      <c r="E135">
        <f t="shared" si="5"/>
        <v>28.133218793639</v>
      </c>
      <c r="O135" s="5">
        <f>Sheet1!F61</f>
        <v>0.16393694303151915</v>
      </c>
    </row>
    <row r="136" spans="1:15" ht="12.75">
      <c r="A136">
        <v>13.2</v>
      </c>
      <c r="B136">
        <f aca="true" t="shared" si="6" ref="B136:B199">C136+E136</f>
        <v>186.96437295381187</v>
      </c>
      <c r="C136">
        <f>A136*Sheet1!D29</f>
        <v>158.39999999999998</v>
      </c>
      <c r="E136">
        <f t="shared" si="5"/>
        <v>28.564372953811894</v>
      </c>
      <c r="O136" s="5">
        <f>Sheet1!F61</f>
        <v>0.16393694303151915</v>
      </c>
    </row>
    <row r="137" spans="1:15" ht="12.75">
      <c r="A137">
        <v>13.3</v>
      </c>
      <c r="B137">
        <f t="shared" si="6"/>
        <v>188.59880585284546</v>
      </c>
      <c r="C137">
        <f>A137*Sheet1!D29</f>
        <v>159.60000000000002</v>
      </c>
      <c r="E137">
        <f t="shared" si="5"/>
        <v>28.998805852845425</v>
      </c>
      <c r="O137" s="5">
        <f>Sheet1!F61</f>
        <v>0.16393694303151915</v>
      </c>
    </row>
    <row r="138" spans="1:15" ht="12.75">
      <c r="A138">
        <v>13.4</v>
      </c>
      <c r="B138">
        <f t="shared" si="6"/>
        <v>190.2365174907396</v>
      </c>
      <c r="C138">
        <f>A138*Sheet1!D29</f>
        <v>160.8</v>
      </c>
      <c r="E138">
        <f t="shared" si="5"/>
        <v>29.43651749073958</v>
      </c>
      <c r="O138" s="5">
        <f>Sheet1!F61</f>
        <v>0.16393694303151915</v>
      </c>
    </row>
    <row r="139" spans="1:15" ht="12.75">
      <c r="A139">
        <v>13.5</v>
      </c>
      <c r="B139">
        <f t="shared" si="6"/>
        <v>191.87750786749436</v>
      </c>
      <c r="C139">
        <f>A139*Sheet1!D29</f>
        <v>162</v>
      </c>
      <c r="E139">
        <f t="shared" si="5"/>
        <v>29.877507867494366</v>
      </c>
      <c r="O139" s="5">
        <f>Sheet1!F61</f>
        <v>0.16393694303151915</v>
      </c>
    </row>
    <row r="140" spans="1:15" ht="12.75">
      <c r="A140">
        <v>13.6</v>
      </c>
      <c r="B140">
        <f t="shared" si="6"/>
        <v>193.52177698310976</v>
      </c>
      <c r="C140">
        <f>A140*Sheet1!D29</f>
        <v>163.2</v>
      </c>
      <c r="E140">
        <f t="shared" si="5"/>
        <v>30.32177698310978</v>
      </c>
      <c r="O140" s="5">
        <f>Sheet1!F61</f>
        <v>0.16393694303151915</v>
      </c>
    </row>
    <row r="141" spans="1:15" ht="12.75">
      <c r="A141">
        <v>13.7</v>
      </c>
      <c r="B141">
        <f t="shared" si="6"/>
        <v>195.1693248375858</v>
      </c>
      <c r="C141">
        <f>A141*Sheet1!D29</f>
        <v>164.39999999999998</v>
      </c>
      <c r="E141">
        <f t="shared" si="5"/>
        <v>30.769324837585824</v>
      </c>
      <c r="O141" s="5">
        <f>Sheet1!F61</f>
        <v>0.16393694303151915</v>
      </c>
    </row>
    <row r="142" spans="1:15" ht="12.75">
      <c r="A142">
        <v>13.8</v>
      </c>
      <c r="B142">
        <f t="shared" si="6"/>
        <v>196.82015143092252</v>
      </c>
      <c r="C142">
        <f>A142*Sheet1!D29</f>
        <v>165.60000000000002</v>
      </c>
      <c r="E142">
        <f t="shared" si="5"/>
        <v>31.22015143092251</v>
      </c>
      <c r="O142" s="5">
        <f>Sheet1!F61</f>
        <v>0.16393694303151915</v>
      </c>
    </row>
    <row r="143" spans="1:15" ht="12.75">
      <c r="A143">
        <v>13.9</v>
      </c>
      <c r="B143">
        <f t="shared" si="6"/>
        <v>198.47425676311983</v>
      </c>
      <c r="C143">
        <f>A143*Sheet1!D29</f>
        <v>166.8</v>
      </c>
      <c r="E143">
        <f t="shared" si="5"/>
        <v>31.674256763119818</v>
      </c>
      <c r="O143" s="5">
        <f>Sheet1!F61</f>
        <v>0.16393694303151915</v>
      </c>
    </row>
    <row r="144" spans="1:15" ht="12.75">
      <c r="A144">
        <v>14</v>
      </c>
      <c r="B144">
        <f t="shared" si="6"/>
        <v>200.13164083417774</v>
      </c>
      <c r="C144">
        <f>A144*Sheet1!D29</f>
        <v>168</v>
      </c>
      <c r="E144">
        <f t="shared" si="5"/>
        <v>32.13164083417775</v>
      </c>
      <c r="O144" s="5">
        <f>Sheet1!F61</f>
        <v>0.16393694303151915</v>
      </c>
    </row>
    <row r="145" spans="1:15" ht="12.75">
      <c r="A145">
        <v>14.1</v>
      </c>
      <c r="B145">
        <f t="shared" si="6"/>
        <v>201.7923036440963</v>
      </c>
      <c r="C145">
        <f>A145*Sheet1!D29</f>
        <v>169.2</v>
      </c>
      <c r="E145">
        <f t="shared" si="5"/>
        <v>32.592303644096326</v>
      </c>
      <c r="O145" s="5">
        <f>Sheet1!F61</f>
        <v>0.16393694303151915</v>
      </c>
    </row>
    <row r="146" spans="1:15" ht="12.75">
      <c r="A146">
        <v>14.2</v>
      </c>
      <c r="B146">
        <f t="shared" si="6"/>
        <v>203.45624519287549</v>
      </c>
      <c r="C146">
        <f>A146*Sheet1!D29</f>
        <v>170.39999999999998</v>
      </c>
      <c r="E146">
        <f t="shared" si="5"/>
        <v>33.05624519287552</v>
      </c>
      <c r="O146" s="5">
        <f>Sheet1!F61</f>
        <v>0.16393694303151915</v>
      </c>
    </row>
    <row r="147" spans="1:15" ht="12.75">
      <c r="A147">
        <v>14.3</v>
      </c>
      <c r="B147">
        <f t="shared" si="6"/>
        <v>205.1234654805154</v>
      </c>
      <c r="C147">
        <f>A147*Sheet1!D29</f>
        <v>171.60000000000002</v>
      </c>
      <c r="E147">
        <f t="shared" si="5"/>
        <v>33.523465480515355</v>
      </c>
      <c r="O147" s="5">
        <f>Sheet1!F61</f>
        <v>0.16393694303151915</v>
      </c>
    </row>
    <row r="148" spans="1:15" ht="12.75">
      <c r="A148">
        <v>14.4</v>
      </c>
      <c r="B148">
        <f t="shared" si="6"/>
        <v>206.79396450701583</v>
      </c>
      <c r="C148">
        <f>A148*Sheet1!D29</f>
        <v>172.8</v>
      </c>
      <c r="E148">
        <f t="shared" si="5"/>
        <v>33.99396450701581</v>
      </c>
      <c r="O148" s="5">
        <f>Sheet1!F61</f>
        <v>0.16393694303151915</v>
      </c>
    </row>
    <row r="149" spans="1:15" ht="12.75">
      <c r="A149">
        <v>14.5</v>
      </c>
      <c r="B149">
        <f t="shared" si="6"/>
        <v>208.4677422723769</v>
      </c>
      <c r="C149">
        <f>A149*Sheet1!D29</f>
        <v>174</v>
      </c>
      <c r="E149">
        <f t="shared" si="5"/>
        <v>34.4677422723769</v>
      </c>
      <c r="O149" s="5">
        <f>Sheet1!F61</f>
        <v>0.16393694303151915</v>
      </c>
    </row>
    <row r="150" spans="1:15" ht="12.75">
      <c r="A150">
        <v>14.6</v>
      </c>
      <c r="B150">
        <f t="shared" si="6"/>
        <v>210.1447987765986</v>
      </c>
      <c r="C150">
        <f>A150*Sheet1!D29</f>
        <v>175.2</v>
      </c>
      <c r="E150">
        <f t="shared" si="5"/>
        <v>34.944798776598624</v>
      </c>
      <c r="O150" s="5">
        <f>Sheet1!F61</f>
        <v>0.16393694303151915</v>
      </c>
    </row>
    <row r="151" spans="1:15" ht="12.75">
      <c r="A151">
        <v>14.7</v>
      </c>
      <c r="B151">
        <f t="shared" si="6"/>
        <v>211.82513401968095</v>
      </c>
      <c r="C151">
        <f>A151*Sheet1!D29</f>
        <v>176.39999999999998</v>
      </c>
      <c r="E151">
        <f t="shared" si="5"/>
        <v>35.42513401968097</v>
      </c>
      <c r="O151" s="5">
        <f>Sheet1!F61</f>
        <v>0.16393694303151915</v>
      </c>
    </row>
    <row r="152" spans="1:15" ht="12.75">
      <c r="A152">
        <v>14.8</v>
      </c>
      <c r="B152">
        <f t="shared" si="6"/>
        <v>213.50874800162399</v>
      </c>
      <c r="C152">
        <f>A152*Sheet1!D29</f>
        <v>177.60000000000002</v>
      </c>
      <c r="E152">
        <f t="shared" si="5"/>
        <v>35.908748001623955</v>
      </c>
      <c r="O152" s="5">
        <f>Sheet1!F61</f>
        <v>0.16393694303151915</v>
      </c>
    </row>
    <row r="153" spans="1:15" ht="12.75">
      <c r="A153">
        <v>14.9</v>
      </c>
      <c r="B153">
        <f t="shared" si="6"/>
        <v>215.19564072242758</v>
      </c>
      <c r="C153">
        <f>A153*Sheet1!D29</f>
        <v>178.8</v>
      </c>
      <c r="E153">
        <f t="shared" si="5"/>
        <v>36.39564072242757</v>
      </c>
      <c r="O153" s="5">
        <f>Sheet1!F61</f>
        <v>0.16393694303151915</v>
      </c>
    </row>
    <row r="154" spans="1:15" ht="12.75">
      <c r="A154">
        <v>15</v>
      </c>
      <c r="B154">
        <f t="shared" si="6"/>
        <v>216.8858121820918</v>
      </c>
      <c r="C154">
        <f>A154*Sheet1!D29</f>
        <v>180</v>
      </c>
      <c r="E154">
        <f t="shared" si="5"/>
        <v>36.88581218209181</v>
      </c>
      <c r="O154" s="5">
        <f>Sheet1!F61</f>
        <v>0.16393694303151915</v>
      </c>
    </row>
    <row r="155" spans="1:15" ht="12.75">
      <c r="A155">
        <v>15.1</v>
      </c>
      <c r="B155">
        <f t="shared" si="6"/>
        <v>218.57926238061668</v>
      </c>
      <c r="C155">
        <f>A155*Sheet1!D29</f>
        <v>181.2</v>
      </c>
      <c r="E155">
        <f t="shared" si="5"/>
        <v>37.37926238061668</v>
      </c>
      <c r="O155" s="5">
        <f>Sheet1!F61</f>
        <v>0.16393694303151915</v>
      </c>
    </row>
    <row r="156" spans="1:15" ht="12.75">
      <c r="A156">
        <v>15.2</v>
      </c>
      <c r="B156">
        <f t="shared" si="6"/>
        <v>220.27599131800216</v>
      </c>
      <c r="C156">
        <f>A156*Sheet1!D29</f>
        <v>182.39999999999998</v>
      </c>
      <c r="E156">
        <f t="shared" si="5"/>
        <v>37.875991318002185</v>
      </c>
      <c r="O156" s="5">
        <f>Sheet1!F61</f>
        <v>0.16393694303151915</v>
      </c>
    </row>
    <row r="157" spans="1:15" ht="12.75">
      <c r="A157">
        <v>15.3</v>
      </c>
      <c r="B157">
        <f t="shared" si="6"/>
        <v>221.97599899424836</v>
      </c>
      <c r="C157">
        <f>A157*Sheet1!D29</f>
        <v>183.60000000000002</v>
      </c>
      <c r="E157">
        <f t="shared" si="5"/>
        <v>38.37599899424832</v>
      </c>
      <c r="O157" s="5">
        <f>Sheet1!F61</f>
        <v>0.16393694303151915</v>
      </c>
    </row>
    <row r="158" spans="1:15" ht="12.75">
      <c r="A158">
        <v>15.4</v>
      </c>
      <c r="B158">
        <f t="shared" si="6"/>
        <v>223.6792854093551</v>
      </c>
      <c r="C158">
        <f>A158*Sheet1!D29</f>
        <v>184.8</v>
      </c>
      <c r="E158">
        <f t="shared" si="5"/>
        <v>38.879285409355084</v>
      </c>
      <c r="O158" s="5">
        <f>Sheet1!F61</f>
        <v>0.16393694303151915</v>
      </c>
    </row>
    <row r="159" spans="1:15" ht="12.75">
      <c r="A159">
        <v>15.5</v>
      </c>
      <c r="B159">
        <f t="shared" si="6"/>
        <v>225.3858505633225</v>
      </c>
      <c r="C159">
        <f>A159*Sheet1!D29</f>
        <v>186</v>
      </c>
      <c r="E159">
        <f t="shared" si="5"/>
        <v>39.38585056332248</v>
      </c>
      <c r="O159" s="5">
        <f>Sheet1!F61</f>
        <v>0.16393694303151915</v>
      </c>
    </row>
    <row r="160" spans="1:15" ht="12.75">
      <c r="A160">
        <v>15.6</v>
      </c>
      <c r="B160">
        <f t="shared" si="6"/>
        <v>227.09569445615048</v>
      </c>
      <c r="C160">
        <f>A160*Sheet1!D29</f>
        <v>187.2</v>
      </c>
      <c r="E160">
        <f t="shared" si="5"/>
        <v>39.8956944561505</v>
      </c>
      <c r="O160" s="5">
        <f>Sheet1!F61</f>
        <v>0.16393694303151915</v>
      </c>
    </row>
    <row r="161" spans="1:15" ht="12.75">
      <c r="A161">
        <v>15.7</v>
      </c>
      <c r="B161">
        <f t="shared" si="6"/>
        <v>228.80881708783915</v>
      </c>
      <c r="C161">
        <f>A161*Sheet1!D29</f>
        <v>188.39999999999998</v>
      </c>
      <c r="E161">
        <f t="shared" si="5"/>
        <v>40.408817087839154</v>
      </c>
      <c r="O161" s="5">
        <f>Sheet1!F61</f>
        <v>0.16393694303151915</v>
      </c>
    </row>
    <row r="162" spans="1:15" ht="12.75">
      <c r="A162">
        <v>15.8</v>
      </c>
      <c r="B162">
        <f t="shared" si="6"/>
        <v>230.52521845838845</v>
      </c>
      <c r="C162">
        <f>A162*Sheet1!D29</f>
        <v>189.60000000000002</v>
      </c>
      <c r="E162">
        <f t="shared" si="5"/>
        <v>40.92521845838844</v>
      </c>
      <c r="O162" s="5">
        <f>Sheet1!F61</f>
        <v>0.16393694303151915</v>
      </c>
    </row>
    <row r="163" spans="1:15" ht="12.75">
      <c r="A163">
        <v>15.9</v>
      </c>
      <c r="B163">
        <f t="shared" si="6"/>
        <v>232.24489856779837</v>
      </c>
      <c r="C163">
        <f>A163*Sheet1!D29</f>
        <v>190.8</v>
      </c>
      <c r="E163">
        <f t="shared" si="5"/>
        <v>41.444898567798354</v>
      </c>
      <c r="O163" s="5">
        <f>Sheet1!F61</f>
        <v>0.16393694303151915</v>
      </c>
    </row>
    <row r="164" spans="1:15" ht="12.75">
      <c r="A164">
        <v>16</v>
      </c>
      <c r="B164">
        <f t="shared" si="6"/>
        <v>233.9678574160689</v>
      </c>
      <c r="C164">
        <f>A164*Sheet1!D29</f>
        <v>192</v>
      </c>
      <c r="E164">
        <f t="shared" si="5"/>
        <v>41.9678574160689</v>
      </c>
      <c r="O164" s="5">
        <f>Sheet1!F61</f>
        <v>0.16393694303151915</v>
      </c>
    </row>
    <row r="165" spans="1:15" ht="12.75">
      <c r="A165">
        <v>16.1</v>
      </c>
      <c r="B165">
        <f t="shared" si="6"/>
        <v>235.69409500320012</v>
      </c>
      <c r="C165">
        <f>A165*Sheet1!D29</f>
        <v>193.20000000000002</v>
      </c>
      <c r="E165">
        <f t="shared" si="5"/>
        <v>42.49409500320009</v>
      </c>
      <c r="O165" s="5">
        <f>Sheet1!F61</f>
        <v>0.16393694303151915</v>
      </c>
    </row>
    <row r="166" spans="1:15" ht="12.75">
      <c r="A166">
        <v>16.2</v>
      </c>
      <c r="B166">
        <f t="shared" si="6"/>
        <v>237.42361132919186</v>
      </c>
      <c r="C166">
        <f>A166*Sheet1!D29</f>
        <v>194.39999999999998</v>
      </c>
      <c r="E166">
        <f t="shared" si="5"/>
        <v>43.02361132919189</v>
      </c>
      <c r="O166" s="5">
        <f>Sheet1!F61</f>
        <v>0.16393694303151915</v>
      </c>
    </row>
    <row r="167" spans="1:15" ht="12.75">
      <c r="A167">
        <v>16.3</v>
      </c>
      <c r="B167">
        <f t="shared" si="6"/>
        <v>239.15640639404435</v>
      </c>
      <c r="C167">
        <f>A167*Sheet1!D29</f>
        <v>195.60000000000002</v>
      </c>
      <c r="E167">
        <f t="shared" si="5"/>
        <v>43.55640639404432</v>
      </c>
      <c r="O167" s="5">
        <f>Sheet1!F61</f>
        <v>0.16393694303151915</v>
      </c>
    </row>
    <row r="168" spans="1:15" ht="12.75">
      <c r="A168">
        <v>16.4</v>
      </c>
      <c r="B168">
        <f t="shared" si="6"/>
        <v>240.89248019775738</v>
      </c>
      <c r="C168">
        <f>A168*Sheet1!D29</f>
        <v>196.79999999999998</v>
      </c>
      <c r="E168">
        <f t="shared" si="5"/>
        <v>44.09248019775739</v>
      </c>
      <c r="O168" s="5">
        <f>Sheet1!F61</f>
        <v>0.16393694303151915</v>
      </c>
    </row>
    <row r="169" spans="1:15" ht="12.75">
      <c r="A169">
        <v>16.5</v>
      </c>
      <c r="B169">
        <f t="shared" si="6"/>
        <v>242.6318327403311</v>
      </c>
      <c r="C169">
        <f>A169*Sheet1!D29</f>
        <v>198</v>
      </c>
      <c r="E169">
        <f t="shared" si="5"/>
        <v>44.63183274033109</v>
      </c>
      <c r="O169" s="5">
        <f>Sheet1!F61</f>
        <v>0.16393694303151915</v>
      </c>
    </row>
    <row r="170" spans="1:15" ht="12.75">
      <c r="A170">
        <v>16.6</v>
      </c>
      <c r="B170">
        <f t="shared" si="6"/>
        <v>244.37446402176545</v>
      </c>
      <c r="C170">
        <f>A170*Sheet1!D29</f>
        <v>199.20000000000002</v>
      </c>
      <c r="E170">
        <f t="shared" si="5"/>
        <v>45.174464021765424</v>
      </c>
      <c r="O170" s="5">
        <f>Sheet1!F61</f>
        <v>0.16393694303151915</v>
      </c>
    </row>
    <row r="171" spans="1:15" ht="12.75">
      <c r="A171">
        <v>16.7</v>
      </c>
      <c r="B171">
        <f t="shared" si="6"/>
        <v>246.12037404206035</v>
      </c>
      <c r="C171">
        <f>A171*Sheet1!D29</f>
        <v>200.39999999999998</v>
      </c>
      <c r="E171">
        <f t="shared" si="5"/>
        <v>45.72037404206037</v>
      </c>
      <c r="O171" s="5">
        <f>Sheet1!F61</f>
        <v>0.16393694303151915</v>
      </c>
    </row>
    <row r="172" spans="1:15" ht="12.75">
      <c r="A172">
        <v>16.8</v>
      </c>
      <c r="B172">
        <f t="shared" si="6"/>
        <v>247.86956280121598</v>
      </c>
      <c r="C172">
        <f>A172*Sheet1!D29</f>
        <v>201.60000000000002</v>
      </c>
      <c r="E172">
        <f t="shared" si="5"/>
        <v>46.26956280121597</v>
      </c>
      <c r="O172" s="5">
        <f>Sheet1!F61</f>
        <v>0.16393694303151915</v>
      </c>
    </row>
    <row r="173" spans="1:15" ht="12.75">
      <c r="A173">
        <v>16.9</v>
      </c>
      <c r="B173">
        <f t="shared" si="6"/>
        <v>249.62203029923216</v>
      </c>
      <c r="C173">
        <f>A173*Sheet1!D29</f>
        <v>202.79999999999998</v>
      </c>
      <c r="E173">
        <f t="shared" si="5"/>
        <v>46.822030299232175</v>
      </c>
      <c r="O173" s="5">
        <f>Sheet1!F61</f>
        <v>0.16393694303151915</v>
      </c>
    </row>
    <row r="174" spans="1:15" ht="12.75">
      <c r="A174">
        <v>17</v>
      </c>
      <c r="B174">
        <f t="shared" si="6"/>
        <v>251.37777653610902</v>
      </c>
      <c r="C174">
        <f>A174*Sheet1!D29</f>
        <v>204</v>
      </c>
      <c r="E174">
        <f t="shared" si="5"/>
        <v>47.37777653610903</v>
      </c>
      <c r="O174" s="5">
        <f>Sheet1!F61</f>
        <v>0.16393694303151915</v>
      </c>
    </row>
    <row r="175" spans="1:15" ht="12.75">
      <c r="A175">
        <v>17.1</v>
      </c>
      <c r="B175">
        <f t="shared" si="6"/>
        <v>253.13680151184653</v>
      </c>
      <c r="C175">
        <f>A175*Sheet1!D29</f>
        <v>205.20000000000002</v>
      </c>
      <c r="E175">
        <f t="shared" si="5"/>
        <v>47.93680151184652</v>
      </c>
      <c r="O175" s="5">
        <f>Sheet1!F61</f>
        <v>0.16393694303151915</v>
      </c>
    </row>
    <row r="176" spans="1:15" ht="12.75">
      <c r="A176">
        <v>17.2</v>
      </c>
      <c r="B176">
        <f t="shared" si="6"/>
        <v>254.8991052264446</v>
      </c>
      <c r="C176">
        <f>A176*Sheet1!D29</f>
        <v>206.39999999999998</v>
      </c>
      <c r="E176">
        <f t="shared" si="5"/>
        <v>48.49910522644462</v>
      </c>
      <c r="O176" s="5">
        <f>Sheet1!F61</f>
        <v>0.16393694303151915</v>
      </c>
    </row>
    <row r="177" spans="1:15" ht="12.75">
      <c r="A177">
        <v>17.3</v>
      </c>
      <c r="B177">
        <f t="shared" si="6"/>
        <v>256.6646876799034</v>
      </c>
      <c r="C177">
        <f>A177*Sheet1!D29</f>
        <v>207.60000000000002</v>
      </c>
      <c r="E177">
        <f t="shared" si="5"/>
        <v>49.06468767990337</v>
      </c>
      <c r="O177" s="5">
        <f>Sheet1!F61</f>
        <v>0.16393694303151915</v>
      </c>
    </row>
    <row r="178" spans="1:15" ht="12.75">
      <c r="A178">
        <v>17.4</v>
      </c>
      <c r="B178">
        <f t="shared" si="6"/>
        <v>258.43354887222273</v>
      </c>
      <c r="C178">
        <f>A178*Sheet1!D29</f>
        <v>208.79999999999998</v>
      </c>
      <c r="E178">
        <f t="shared" si="5"/>
        <v>49.633548872222725</v>
      </c>
      <c r="O178" s="5">
        <f>Sheet1!F61</f>
        <v>0.16393694303151915</v>
      </c>
    </row>
    <row r="179" spans="1:15" ht="12.75">
      <c r="A179">
        <v>17.5</v>
      </c>
      <c r="B179">
        <f t="shared" si="6"/>
        <v>260.2056888034027</v>
      </c>
      <c r="C179">
        <f>A179*Sheet1!D29</f>
        <v>210</v>
      </c>
      <c r="E179">
        <f t="shared" si="5"/>
        <v>50.20568880340274</v>
      </c>
      <c r="O179" s="5">
        <f>Sheet1!F61</f>
        <v>0.16393694303151915</v>
      </c>
    </row>
    <row r="180" spans="1:15" ht="12.75">
      <c r="A180">
        <v>17.6</v>
      </c>
      <c r="B180">
        <f t="shared" si="6"/>
        <v>261.9811074734434</v>
      </c>
      <c r="C180">
        <f>A180*Sheet1!D29</f>
        <v>211.20000000000002</v>
      </c>
      <c r="E180">
        <f t="shared" si="5"/>
        <v>50.78110747344338</v>
      </c>
      <c r="O180" s="5">
        <f>Sheet1!F61</f>
        <v>0.16393694303151915</v>
      </c>
    </row>
    <row r="181" spans="1:15" ht="12.75">
      <c r="A181">
        <v>17.7</v>
      </c>
      <c r="B181">
        <f t="shared" si="6"/>
        <v>263.7598048823446</v>
      </c>
      <c r="C181">
        <f>A181*Sheet1!D29</f>
        <v>212.39999999999998</v>
      </c>
      <c r="E181">
        <f t="shared" si="5"/>
        <v>51.359804882344626</v>
      </c>
      <c r="O181" s="5">
        <f>Sheet1!F61</f>
        <v>0.16393694303151915</v>
      </c>
    </row>
    <row r="182" spans="1:15" ht="12.75">
      <c r="A182">
        <v>17.8</v>
      </c>
      <c r="B182">
        <f t="shared" si="6"/>
        <v>265.54178103010656</v>
      </c>
      <c r="C182">
        <f>A182*Sheet1!D29</f>
        <v>213.60000000000002</v>
      </c>
      <c r="E182">
        <f t="shared" si="5"/>
        <v>51.94178103010653</v>
      </c>
      <c r="O182" s="5">
        <f>Sheet1!F61</f>
        <v>0.16393694303151915</v>
      </c>
    </row>
    <row r="183" spans="1:15" ht="12.75">
      <c r="A183">
        <v>17.9</v>
      </c>
      <c r="B183">
        <f t="shared" si="6"/>
        <v>267.327035916729</v>
      </c>
      <c r="C183">
        <f>A183*Sheet1!D29</f>
        <v>214.79999999999998</v>
      </c>
      <c r="E183">
        <f t="shared" si="5"/>
        <v>52.52703591672905</v>
      </c>
      <c r="O183" s="5">
        <f>Sheet1!F61</f>
        <v>0.16393694303151915</v>
      </c>
    </row>
    <row r="184" spans="1:15" ht="12.75">
      <c r="A184">
        <v>18</v>
      </c>
      <c r="B184">
        <f t="shared" si="6"/>
        <v>269.1155695422122</v>
      </c>
      <c r="C184">
        <f>A184*Sheet1!D29</f>
        <v>216</v>
      </c>
      <c r="E184">
        <f t="shared" si="5"/>
        <v>53.11556954221221</v>
      </c>
      <c r="O184" s="5">
        <f>Sheet1!F61</f>
        <v>0.16393694303151915</v>
      </c>
    </row>
    <row r="185" spans="1:15" ht="12.75">
      <c r="A185">
        <v>18.1</v>
      </c>
      <c r="B185">
        <f t="shared" si="6"/>
        <v>270.907381906556</v>
      </c>
      <c r="C185">
        <f>A185*Sheet1!D29</f>
        <v>217.20000000000002</v>
      </c>
      <c r="E185">
        <f t="shared" si="5"/>
        <v>53.707381906556</v>
      </c>
      <c r="O185" s="5">
        <f>Sheet1!F61</f>
        <v>0.16393694303151915</v>
      </c>
    </row>
    <row r="186" spans="1:15" ht="12.75">
      <c r="A186">
        <v>18.2</v>
      </c>
      <c r="B186">
        <f t="shared" si="6"/>
        <v>272.70247300976035</v>
      </c>
      <c r="C186">
        <f>A186*Sheet1!D29</f>
        <v>218.39999999999998</v>
      </c>
      <c r="E186">
        <f t="shared" si="5"/>
        <v>54.3024730097604</v>
      </c>
      <c r="O186" s="5">
        <f>Sheet1!F61</f>
        <v>0.16393694303151915</v>
      </c>
    </row>
    <row r="187" spans="1:15" ht="12.75">
      <c r="A187">
        <v>18.3</v>
      </c>
      <c r="B187">
        <f t="shared" si="6"/>
        <v>274.5008428518255</v>
      </c>
      <c r="C187">
        <f>A187*Sheet1!D29</f>
        <v>219.60000000000002</v>
      </c>
      <c r="E187">
        <f t="shared" si="5"/>
        <v>54.90084285182545</v>
      </c>
      <c r="O187" s="5">
        <f>Sheet1!F61</f>
        <v>0.16393694303151915</v>
      </c>
    </row>
    <row r="188" spans="1:15" ht="12.75">
      <c r="A188">
        <v>18.4</v>
      </c>
      <c r="B188">
        <f t="shared" si="6"/>
        <v>276.3024914327511</v>
      </c>
      <c r="C188">
        <f>A188*Sheet1!D29</f>
        <v>220.79999999999998</v>
      </c>
      <c r="E188">
        <f t="shared" si="5"/>
        <v>55.502491432751114</v>
      </c>
      <c r="O188" s="5">
        <f>Sheet1!F61</f>
        <v>0.16393694303151915</v>
      </c>
    </row>
    <row r="189" spans="1:15" ht="12.75">
      <c r="A189">
        <v>18.5</v>
      </c>
      <c r="B189">
        <f t="shared" si="6"/>
        <v>278.10741875253746</v>
      </c>
      <c r="C189">
        <f>A189*Sheet1!D29</f>
        <v>222</v>
      </c>
      <c r="E189">
        <f t="shared" si="5"/>
        <v>56.10741875253743</v>
      </c>
      <c r="O189" s="5">
        <f>Sheet1!F61</f>
        <v>0.16393694303151915</v>
      </c>
    </row>
    <row r="190" spans="1:15" ht="12.75">
      <c r="A190">
        <v>18.6</v>
      </c>
      <c r="B190">
        <f t="shared" si="6"/>
        <v>279.9156248111844</v>
      </c>
      <c r="C190">
        <f>A190*Sheet1!D29</f>
        <v>223.20000000000002</v>
      </c>
      <c r="E190">
        <f t="shared" si="5"/>
        <v>56.71562481118437</v>
      </c>
      <c r="O190" s="5">
        <f>Sheet1!F61</f>
        <v>0.16393694303151915</v>
      </c>
    </row>
    <row r="191" spans="1:15" ht="12.75">
      <c r="A191">
        <v>18.7</v>
      </c>
      <c r="B191">
        <f t="shared" si="6"/>
        <v>281.72710960869193</v>
      </c>
      <c r="C191">
        <f>A191*Sheet1!D29</f>
        <v>224.39999999999998</v>
      </c>
      <c r="E191">
        <f t="shared" si="5"/>
        <v>57.327109608691934</v>
      </c>
      <c r="O191" s="5">
        <f>Sheet1!F61</f>
        <v>0.16393694303151915</v>
      </c>
    </row>
    <row r="192" spans="1:15" ht="12.75">
      <c r="A192">
        <v>18.8</v>
      </c>
      <c r="B192">
        <f t="shared" si="6"/>
        <v>283.54187314506015</v>
      </c>
      <c r="C192">
        <f>A192*Sheet1!D29</f>
        <v>225.60000000000002</v>
      </c>
      <c r="E192">
        <f t="shared" si="5"/>
        <v>57.941873145060136</v>
      </c>
      <c r="O192" s="5">
        <f>Sheet1!F61</f>
        <v>0.16393694303151915</v>
      </c>
    </row>
    <row r="193" spans="1:15" ht="12.75">
      <c r="A193">
        <v>18.9</v>
      </c>
      <c r="B193">
        <f t="shared" si="6"/>
        <v>285.3599154202889</v>
      </c>
      <c r="C193">
        <f>A193*Sheet1!D29</f>
        <v>226.79999999999998</v>
      </c>
      <c r="E193">
        <f t="shared" si="5"/>
        <v>58.559915420288945</v>
      </c>
      <c r="O193" s="5">
        <f>Sheet1!F61</f>
        <v>0.16393694303151915</v>
      </c>
    </row>
    <row r="194" spans="1:15" ht="12.75">
      <c r="A194">
        <v>19</v>
      </c>
      <c r="B194">
        <f t="shared" si="6"/>
        <v>287.18123643437843</v>
      </c>
      <c r="C194">
        <f>A194*Sheet1!D29</f>
        <v>228</v>
      </c>
      <c r="E194">
        <f t="shared" si="5"/>
        <v>59.18123643437841</v>
      </c>
      <c r="O194" s="5">
        <f>Sheet1!F61</f>
        <v>0.16393694303151915</v>
      </c>
    </row>
    <row r="195" spans="1:15" ht="12.75">
      <c r="A195">
        <v>19.1</v>
      </c>
      <c r="B195">
        <f t="shared" si="6"/>
        <v>289.00583618732855</v>
      </c>
      <c r="C195">
        <f>A195*Sheet1!D29</f>
        <v>229.20000000000002</v>
      </c>
      <c r="E195">
        <f t="shared" si="5"/>
        <v>59.80583618732851</v>
      </c>
      <c r="O195" s="5">
        <f>Sheet1!F61</f>
        <v>0.16393694303151915</v>
      </c>
    </row>
    <row r="196" spans="1:15" ht="12.75">
      <c r="A196">
        <v>19.2</v>
      </c>
      <c r="B196">
        <f t="shared" si="6"/>
        <v>290.8337146791392</v>
      </c>
      <c r="C196">
        <f>A196*Sheet1!D29</f>
        <v>230.39999999999998</v>
      </c>
      <c r="E196">
        <f t="shared" si="5"/>
        <v>60.433714679139214</v>
      </c>
      <c r="O196" s="5">
        <f>Sheet1!F61</f>
        <v>0.16393694303151915</v>
      </c>
    </row>
    <row r="197" spans="1:15" ht="12.75">
      <c r="A197">
        <v>19.3</v>
      </c>
      <c r="B197">
        <f t="shared" si="6"/>
        <v>292.6648719098106</v>
      </c>
      <c r="C197">
        <f>A197*Sheet1!D29</f>
        <v>231.60000000000002</v>
      </c>
      <c r="E197">
        <f t="shared" si="5"/>
        <v>61.06487190981057</v>
      </c>
      <c r="O197" s="5">
        <f>Sheet1!F61</f>
        <v>0.16393694303151915</v>
      </c>
    </row>
    <row r="198" spans="1:15" ht="12.75">
      <c r="A198">
        <v>19.4</v>
      </c>
      <c r="B198">
        <f t="shared" si="6"/>
        <v>294.4993078793425</v>
      </c>
      <c r="C198">
        <f>A198*Sheet1!D29</f>
        <v>232.79999999999998</v>
      </c>
      <c r="E198">
        <f aca="true" t="shared" si="7" ref="E198:E261">(A198*A198)*O198</f>
        <v>61.69930787934254</v>
      </c>
      <c r="O198" s="5">
        <f>Sheet1!F61</f>
        <v>0.16393694303151915</v>
      </c>
    </row>
    <row r="199" spans="1:15" ht="12.75">
      <c r="A199">
        <v>19.5</v>
      </c>
      <c r="B199">
        <f t="shared" si="6"/>
        <v>296.33702258773513</v>
      </c>
      <c r="C199">
        <f>A199*Sheet1!D29</f>
        <v>234</v>
      </c>
      <c r="E199">
        <f t="shared" si="7"/>
        <v>62.337022587735156</v>
      </c>
      <c r="O199" s="5">
        <f>Sheet1!F61</f>
        <v>0.16393694303151915</v>
      </c>
    </row>
    <row r="200" spans="1:15" ht="12.75">
      <c r="A200">
        <v>19.6</v>
      </c>
      <c r="B200">
        <f aca="true" t="shared" si="8" ref="B200:B263">C200+E200</f>
        <v>298.17801603498845</v>
      </c>
      <c r="C200">
        <f>A200*Sheet1!D29</f>
        <v>235.20000000000002</v>
      </c>
      <c r="E200">
        <f t="shared" si="7"/>
        <v>62.97801603498841</v>
      </c>
      <c r="O200" s="5">
        <f>Sheet1!F61</f>
        <v>0.16393694303151915</v>
      </c>
    </row>
    <row r="201" spans="1:15" ht="12.75">
      <c r="A201">
        <v>19.7</v>
      </c>
      <c r="B201">
        <f t="shared" si="8"/>
        <v>300.02228822110226</v>
      </c>
      <c r="C201">
        <f>A201*Sheet1!D29</f>
        <v>236.39999999999998</v>
      </c>
      <c r="E201">
        <f t="shared" si="7"/>
        <v>63.62228822110226</v>
      </c>
      <c r="O201" s="5">
        <f>Sheet1!F61</f>
        <v>0.16393694303151915</v>
      </c>
    </row>
    <row r="202" spans="1:15" ht="12.75">
      <c r="A202">
        <v>19.8</v>
      </c>
      <c r="B202">
        <f t="shared" si="8"/>
        <v>301.8698391460768</v>
      </c>
      <c r="C202">
        <f>A202*Sheet1!D29</f>
        <v>237.60000000000002</v>
      </c>
      <c r="E202">
        <f t="shared" si="7"/>
        <v>64.26983914607678</v>
      </c>
      <c r="O202" s="5">
        <f>Sheet1!F61</f>
        <v>0.16393694303151915</v>
      </c>
    </row>
    <row r="203" spans="1:15" ht="12.75">
      <c r="A203">
        <v>19.9</v>
      </c>
      <c r="B203">
        <f t="shared" si="8"/>
        <v>303.7206688099119</v>
      </c>
      <c r="C203">
        <f>A203*Sheet1!D29</f>
        <v>238.79999999999998</v>
      </c>
      <c r="E203">
        <f t="shared" si="7"/>
        <v>64.92066880991189</v>
      </c>
      <c r="O203" s="5">
        <f>Sheet1!F61</f>
        <v>0.16393694303151915</v>
      </c>
    </row>
    <row r="204" spans="1:15" ht="12.75">
      <c r="A204">
        <v>20</v>
      </c>
      <c r="B204">
        <f t="shared" si="8"/>
        <v>305.57477721260767</v>
      </c>
      <c r="C204">
        <f>A204*Sheet1!D29</f>
        <v>240</v>
      </c>
      <c r="E204">
        <f t="shared" si="7"/>
        <v>65.57477721260766</v>
      </c>
      <c r="O204" s="5">
        <f>Sheet1!F61</f>
        <v>0.16393694303151915</v>
      </c>
    </row>
    <row r="205" spans="1:15" ht="12.75">
      <c r="A205">
        <v>20.5</v>
      </c>
      <c r="B205">
        <f t="shared" si="8"/>
        <v>314.89450030899593</v>
      </c>
      <c r="C205">
        <f>A205*Sheet1!D29</f>
        <v>246</v>
      </c>
      <c r="E205">
        <f t="shared" si="7"/>
        <v>68.89450030899592</v>
      </c>
      <c r="O205" s="5">
        <f>Sheet1!F61</f>
        <v>0.16393694303151915</v>
      </c>
    </row>
    <row r="206" spans="1:15" ht="12.75">
      <c r="A206">
        <v>21</v>
      </c>
      <c r="B206">
        <f t="shared" si="8"/>
        <v>324.2961918768999</v>
      </c>
      <c r="C206">
        <f>A206*Sheet1!D29</f>
        <v>252</v>
      </c>
      <c r="E206">
        <f t="shared" si="7"/>
        <v>72.29619187689994</v>
      </c>
      <c r="O206" s="5">
        <f>Sheet1!F61</f>
        <v>0.16393694303151915</v>
      </c>
    </row>
    <row r="207" spans="1:15" ht="12.75">
      <c r="A207">
        <v>21.5</v>
      </c>
      <c r="B207">
        <f t="shared" si="8"/>
        <v>333.7798519163197</v>
      </c>
      <c r="C207">
        <f>A207*Sheet1!D29</f>
        <v>258</v>
      </c>
      <c r="E207">
        <f t="shared" si="7"/>
        <v>75.77985191631973</v>
      </c>
      <c r="O207" s="5">
        <f>Sheet1!F61</f>
        <v>0.16393694303151915</v>
      </c>
    </row>
    <row r="208" spans="1:15" ht="12.75">
      <c r="A208">
        <v>22</v>
      </c>
      <c r="B208">
        <f t="shared" si="8"/>
        <v>343.34548042725527</v>
      </c>
      <c r="C208">
        <f>A208*Sheet1!D29</f>
        <v>264</v>
      </c>
      <c r="E208">
        <f t="shared" si="7"/>
        <v>79.34548042725527</v>
      </c>
      <c r="O208" s="5">
        <f>Sheet1!F61</f>
        <v>0.16393694303151915</v>
      </c>
    </row>
    <row r="209" spans="1:15" ht="12.75">
      <c r="A209">
        <v>22.5</v>
      </c>
      <c r="B209">
        <f t="shared" si="8"/>
        <v>352.9930774097066</v>
      </c>
      <c r="C209">
        <f>A209*Sheet1!D29</f>
        <v>270</v>
      </c>
      <c r="E209">
        <f t="shared" si="7"/>
        <v>82.99307740970657</v>
      </c>
      <c r="O209" s="5">
        <f>Sheet1!F61</f>
        <v>0.16393694303151915</v>
      </c>
    </row>
    <row r="210" spans="1:15" ht="12.75">
      <c r="A210">
        <v>23</v>
      </c>
      <c r="B210">
        <f t="shared" si="8"/>
        <v>362.7226428636736</v>
      </c>
      <c r="C210">
        <f>A210*Sheet1!D29</f>
        <v>276</v>
      </c>
      <c r="E210">
        <f t="shared" si="7"/>
        <v>86.72264286367363</v>
      </c>
      <c r="O210" s="5">
        <f>Sheet1!F61</f>
        <v>0.16393694303151915</v>
      </c>
    </row>
    <row r="211" spans="1:15" ht="12.75">
      <c r="A211">
        <v>23.5</v>
      </c>
      <c r="B211">
        <f t="shared" si="8"/>
        <v>372.53417678915645</v>
      </c>
      <c r="C211">
        <f>A211*Sheet1!D29</f>
        <v>282</v>
      </c>
      <c r="E211">
        <f t="shared" si="7"/>
        <v>90.53417678915645</v>
      </c>
      <c r="O211" s="5">
        <f>Sheet1!F61</f>
        <v>0.16393694303151915</v>
      </c>
    </row>
    <row r="212" spans="1:15" ht="12.75">
      <c r="A212">
        <v>24</v>
      </c>
      <c r="B212">
        <f t="shared" si="8"/>
        <v>382.42767918615505</v>
      </c>
      <c r="C212">
        <f>A212*Sheet1!D29</f>
        <v>288</v>
      </c>
      <c r="E212">
        <f t="shared" si="7"/>
        <v>94.42767918615503</v>
      </c>
      <c r="O212" s="5">
        <f>Sheet1!F61</f>
        <v>0.16393694303151915</v>
      </c>
    </row>
    <row r="213" spans="1:15" ht="12.75">
      <c r="A213">
        <v>24.5</v>
      </c>
      <c r="B213">
        <f t="shared" si="8"/>
        <v>392.40315005466937</v>
      </c>
      <c r="C213">
        <f>A213*Sheet1!D29</f>
        <v>294</v>
      </c>
      <c r="E213">
        <f t="shared" si="7"/>
        <v>98.40315005466937</v>
      </c>
      <c r="O213" s="5">
        <f>Sheet1!F61</f>
        <v>0.16393694303151915</v>
      </c>
    </row>
    <row r="214" spans="1:15" ht="12.75">
      <c r="A214">
        <v>25</v>
      </c>
      <c r="B214">
        <f t="shared" si="8"/>
        <v>402.46058939469947</v>
      </c>
      <c r="C214">
        <f>A214*Sheet1!D29</f>
        <v>300</v>
      </c>
      <c r="E214">
        <f t="shared" si="7"/>
        <v>102.46058939469947</v>
      </c>
      <c r="O214" s="5">
        <f>Sheet1!F61</f>
        <v>0.16393694303151915</v>
      </c>
    </row>
    <row r="215" spans="1:15" ht="12.75">
      <c r="A215">
        <v>25.5</v>
      </c>
      <c r="B215">
        <f t="shared" si="8"/>
        <v>412.59999720624535</v>
      </c>
      <c r="C215">
        <f>A215*Sheet1!D29</f>
        <v>306</v>
      </c>
      <c r="E215">
        <f t="shared" si="7"/>
        <v>106.59999720624533</v>
      </c>
      <c r="O215" s="5">
        <f>Sheet1!F61</f>
        <v>0.16393694303151915</v>
      </c>
    </row>
    <row r="216" spans="1:15" ht="12.75">
      <c r="A216">
        <v>26</v>
      </c>
      <c r="B216">
        <f t="shared" si="8"/>
        <v>422.82137348930695</v>
      </c>
      <c r="C216">
        <f>A216*Sheet1!D29</f>
        <v>312</v>
      </c>
      <c r="E216">
        <f t="shared" si="7"/>
        <v>110.82137348930695</v>
      </c>
      <c r="O216" s="5">
        <f>Sheet1!F61</f>
        <v>0.16393694303151915</v>
      </c>
    </row>
    <row r="217" spans="1:15" ht="12.75">
      <c r="A217">
        <v>26.5</v>
      </c>
      <c r="B217">
        <f t="shared" si="8"/>
        <v>433.12471824388433</v>
      </c>
      <c r="C217">
        <f>A217*Sheet1!D29</f>
        <v>318</v>
      </c>
      <c r="E217">
        <f t="shared" si="7"/>
        <v>115.12471824388432</v>
      </c>
      <c r="O217" s="5">
        <f>Sheet1!F61</f>
        <v>0.16393694303151915</v>
      </c>
    </row>
    <row r="218" spans="1:15" ht="12.75">
      <c r="A218">
        <v>27</v>
      </c>
      <c r="B218">
        <f t="shared" si="8"/>
        <v>443.51003146997743</v>
      </c>
      <c r="C218">
        <f>A218*Sheet1!D29</f>
        <v>324</v>
      </c>
      <c r="E218">
        <f t="shared" si="7"/>
        <v>119.51003146997746</v>
      </c>
      <c r="O218" s="5">
        <f>Sheet1!F61</f>
        <v>0.16393694303151915</v>
      </c>
    </row>
    <row r="219" spans="1:15" ht="12.75">
      <c r="A219">
        <v>27.5</v>
      </c>
      <c r="B219">
        <f t="shared" si="8"/>
        <v>453.9773131675864</v>
      </c>
      <c r="C219">
        <f>A219*Sheet1!D29</f>
        <v>330</v>
      </c>
      <c r="E219">
        <f t="shared" si="7"/>
        <v>123.97731316758636</v>
      </c>
      <c r="O219" s="5">
        <f>Sheet1!F61</f>
        <v>0.16393694303151915</v>
      </c>
    </row>
    <row r="220" spans="1:15" ht="12.75">
      <c r="A220">
        <v>28</v>
      </c>
      <c r="B220">
        <f t="shared" si="8"/>
        <v>464.526563336711</v>
      </c>
      <c r="C220">
        <f>A220*Sheet1!D29</f>
        <v>336</v>
      </c>
      <c r="E220">
        <f t="shared" si="7"/>
        <v>128.526563336711</v>
      </c>
      <c r="O220" s="5">
        <f>Sheet1!F61</f>
        <v>0.16393694303151915</v>
      </c>
    </row>
    <row r="221" spans="1:15" ht="12.75">
      <c r="A221">
        <v>28.5</v>
      </c>
      <c r="B221">
        <f t="shared" si="8"/>
        <v>475.1577819773514</v>
      </c>
      <c r="C221">
        <f>A221*Sheet1!D29</f>
        <v>342</v>
      </c>
      <c r="E221">
        <f t="shared" si="7"/>
        <v>133.15778197735142</v>
      </c>
      <c r="O221" s="5">
        <f>Sheet1!F61</f>
        <v>0.16393694303151915</v>
      </c>
    </row>
    <row r="222" spans="1:15" ht="12.75">
      <c r="A222">
        <v>29</v>
      </c>
      <c r="B222">
        <f t="shared" si="8"/>
        <v>485.87096908950764</v>
      </c>
      <c r="C222">
        <f>A222*Sheet1!D29</f>
        <v>348</v>
      </c>
      <c r="E222">
        <f t="shared" si="7"/>
        <v>137.8709690895076</v>
      </c>
      <c r="O222" s="5">
        <f>Sheet1!F61</f>
        <v>0.16393694303151915</v>
      </c>
    </row>
    <row r="223" spans="1:15" ht="12.75">
      <c r="A223">
        <v>29.5</v>
      </c>
      <c r="B223">
        <f t="shared" si="8"/>
        <v>496.6661246731795</v>
      </c>
      <c r="C223">
        <f>A223*Sheet1!D29</f>
        <v>354</v>
      </c>
      <c r="E223">
        <f t="shared" si="7"/>
        <v>142.66612467317955</v>
      </c>
      <c r="O223" s="5">
        <f>Sheet1!F61</f>
        <v>0.16393694303151915</v>
      </c>
    </row>
    <row r="224" spans="1:15" ht="12.75">
      <c r="A224">
        <v>30</v>
      </c>
      <c r="B224">
        <f t="shared" si="8"/>
        <v>507.54324872836725</v>
      </c>
      <c r="C224">
        <f>A224*Sheet1!D29</f>
        <v>360</v>
      </c>
      <c r="E224">
        <f t="shared" si="7"/>
        <v>147.54324872836725</v>
      </c>
      <c r="O224" s="5">
        <f>Sheet1!F61</f>
        <v>0.16393694303151915</v>
      </c>
    </row>
    <row r="225" spans="1:15" ht="12.75">
      <c r="A225">
        <v>30.5</v>
      </c>
      <c r="B225">
        <f t="shared" si="8"/>
        <v>518.5023412550706</v>
      </c>
      <c r="C225">
        <f>A225*Sheet1!D29</f>
        <v>366</v>
      </c>
      <c r="E225">
        <f t="shared" si="7"/>
        <v>152.5023412550707</v>
      </c>
      <c r="O225" s="5">
        <f>Sheet1!F61</f>
        <v>0.16393694303151915</v>
      </c>
    </row>
    <row r="226" spans="1:15" ht="12.75">
      <c r="A226">
        <v>31</v>
      </c>
      <c r="B226">
        <f t="shared" si="8"/>
        <v>529.54340225329</v>
      </c>
      <c r="C226">
        <f>A226*Sheet1!D29</f>
        <v>372</v>
      </c>
      <c r="E226">
        <f t="shared" si="7"/>
        <v>157.5434022532899</v>
      </c>
      <c r="O226" s="5">
        <f>Sheet1!F61</f>
        <v>0.16393694303151915</v>
      </c>
    </row>
    <row r="227" spans="1:15" ht="12.75">
      <c r="A227">
        <v>31.5</v>
      </c>
      <c r="B227">
        <f t="shared" si="8"/>
        <v>540.6664317230249</v>
      </c>
      <c r="C227">
        <f>A227*Sheet1!D29</f>
        <v>378</v>
      </c>
      <c r="E227">
        <f t="shared" si="7"/>
        <v>162.66643172302489</v>
      </c>
      <c r="O227" s="5">
        <f>Sheet1!F61</f>
        <v>0.16393694303151915</v>
      </c>
    </row>
    <row r="228" spans="1:15" ht="12.75">
      <c r="A228">
        <v>32</v>
      </c>
      <c r="B228">
        <f t="shared" si="8"/>
        <v>551.8714296642756</v>
      </c>
      <c r="C228">
        <f>A228*Sheet1!D29</f>
        <v>384</v>
      </c>
      <c r="E228">
        <f t="shared" si="7"/>
        <v>167.8714296642756</v>
      </c>
      <c r="O228" s="5">
        <f>Sheet1!F61</f>
        <v>0.16393694303151915</v>
      </c>
    </row>
    <row r="229" spans="1:15" ht="12.75">
      <c r="A229">
        <v>32.5</v>
      </c>
      <c r="B229">
        <f t="shared" si="8"/>
        <v>563.1583960770421</v>
      </c>
      <c r="C229">
        <f>A229*Sheet1!D29</f>
        <v>390</v>
      </c>
      <c r="E229">
        <f t="shared" si="7"/>
        <v>173.1583960770421</v>
      </c>
      <c r="O229" s="5">
        <f>Sheet1!F61</f>
        <v>0.16393694303151915</v>
      </c>
    </row>
    <row r="230" spans="1:15" ht="12.75">
      <c r="A230">
        <v>33</v>
      </c>
      <c r="B230">
        <f t="shared" si="8"/>
        <v>574.5273309613244</v>
      </c>
      <c r="C230">
        <f>A230*Sheet1!D29</f>
        <v>396</v>
      </c>
      <c r="E230">
        <f t="shared" si="7"/>
        <v>178.52733096132437</v>
      </c>
      <c r="O230" s="5">
        <f>Sheet1!F61</f>
        <v>0.16393694303151915</v>
      </c>
    </row>
    <row r="231" spans="1:15" ht="12.75">
      <c r="A231">
        <v>33.5</v>
      </c>
      <c r="B231">
        <f t="shared" si="8"/>
        <v>585.9782343171223</v>
      </c>
      <c r="C231">
        <f>A231*Sheet1!D29</f>
        <v>402</v>
      </c>
      <c r="E231">
        <f t="shared" si="7"/>
        <v>183.97823431712237</v>
      </c>
      <c r="O231" s="5">
        <f>Sheet1!F61</f>
        <v>0.16393694303151915</v>
      </c>
    </row>
    <row r="232" spans="1:15" ht="12.75">
      <c r="A232">
        <v>34</v>
      </c>
      <c r="B232">
        <f t="shared" si="8"/>
        <v>597.5111061444361</v>
      </c>
      <c r="C232">
        <f>A232*Sheet1!D29</f>
        <v>408</v>
      </c>
      <c r="E232">
        <f t="shared" si="7"/>
        <v>189.51110614443613</v>
      </c>
      <c r="O232" s="5">
        <f>Sheet1!F61</f>
        <v>0.16393694303151915</v>
      </c>
    </row>
    <row r="233" spans="1:15" ht="12.75">
      <c r="A233">
        <v>34.5</v>
      </c>
      <c r="B233">
        <f t="shared" si="8"/>
        <v>609.1259464432657</v>
      </c>
      <c r="C233">
        <f>A233*Sheet1!D29</f>
        <v>414</v>
      </c>
      <c r="E233">
        <f t="shared" si="7"/>
        <v>195.12594644326566</v>
      </c>
      <c r="O233" s="5">
        <f>Sheet1!F61</f>
        <v>0.16393694303151915</v>
      </c>
    </row>
    <row r="234" spans="1:15" ht="12.75">
      <c r="A234">
        <v>35</v>
      </c>
      <c r="B234">
        <f t="shared" si="8"/>
        <v>620.8227552136109</v>
      </c>
      <c r="C234">
        <f>A234*Sheet1!D29</f>
        <v>420</v>
      </c>
      <c r="E234">
        <f t="shared" si="7"/>
        <v>200.82275521361095</v>
      </c>
      <c r="O234" s="5">
        <f>Sheet1!F61</f>
        <v>0.16393694303151915</v>
      </c>
    </row>
    <row r="235" spans="1:15" ht="12.75">
      <c r="A235">
        <v>35.5</v>
      </c>
      <c r="B235">
        <f t="shared" si="8"/>
        <v>632.601532455472</v>
      </c>
      <c r="C235">
        <f>A235*Sheet1!D29</f>
        <v>426</v>
      </c>
      <c r="E235">
        <f t="shared" si="7"/>
        <v>206.601532455472</v>
      </c>
      <c r="O235" s="5">
        <f>Sheet1!F61</f>
        <v>0.16393694303151915</v>
      </c>
    </row>
    <row r="236" spans="1:15" ht="12.75">
      <c r="A236">
        <v>36</v>
      </c>
      <c r="B236">
        <f t="shared" si="8"/>
        <v>644.4622781688488</v>
      </c>
      <c r="C236">
        <f>A236*Sheet1!D29</f>
        <v>432</v>
      </c>
      <c r="E236">
        <f t="shared" si="7"/>
        <v>212.46227816884883</v>
      </c>
      <c r="O236" s="5">
        <f>Sheet1!F61</f>
        <v>0.16393694303151915</v>
      </c>
    </row>
    <row r="237" spans="1:15" ht="12.75">
      <c r="A237">
        <v>36.5</v>
      </c>
      <c r="B237">
        <f t="shared" si="8"/>
        <v>656.4049923537414</v>
      </c>
      <c r="C237">
        <f>A237*Sheet1!D29</f>
        <v>438</v>
      </c>
      <c r="E237">
        <f t="shared" si="7"/>
        <v>218.4049923537414</v>
      </c>
      <c r="O237" s="5">
        <f>Sheet1!F61</f>
        <v>0.16393694303151915</v>
      </c>
    </row>
    <row r="238" spans="1:15" ht="12.75">
      <c r="A238">
        <v>37</v>
      </c>
      <c r="B238">
        <f t="shared" si="8"/>
        <v>668.4296750101497</v>
      </c>
      <c r="C238">
        <f>A238*Sheet1!D29</f>
        <v>444</v>
      </c>
      <c r="E238">
        <f t="shared" si="7"/>
        <v>224.4296750101497</v>
      </c>
      <c r="O238" s="5">
        <f>Sheet1!F61</f>
        <v>0.16393694303151915</v>
      </c>
    </row>
    <row r="239" spans="1:15" ht="12.75">
      <c r="A239">
        <v>37.5</v>
      </c>
      <c r="B239">
        <f t="shared" si="8"/>
        <v>680.5363261380738</v>
      </c>
      <c r="C239">
        <f>A239*Sheet1!D29</f>
        <v>450</v>
      </c>
      <c r="E239">
        <f t="shared" si="7"/>
        <v>230.5363261380738</v>
      </c>
      <c r="O239" s="5">
        <f>Sheet1!F61</f>
        <v>0.16393694303151915</v>
      </c>
    </row>
    <row r="240" spans="1:15" ht="12.75">
      <c r="A240">
        <v>38</v>
      </c>
      <c r="B240">
        <f t="shared" si="8"/>
        <v>692.7249457375136</v>
      </c>
      <c r="C240">
        <f>A240*Sheet1!D29</f>
        <v>456</v>
      </c>
      <c r="E240">
        <f t="shared" si="7"/>
        <v>236.72494573751365</v>
      </c>
      <c r="O240" s="5">
        <f>Sheet1!F61</f>
        <v>0.16393694303151915</v>
      </c>
    </row>
    <row r="241" spans="1:15" ht="12.75">
      <c r="A241">
        <v>38.5</v>
      </c>
      <c r="B241">
        <f t="shared" si="8"/>
        <v>704.9955338084692</v>
      </c>
      <c r="C241">
        <f>A241*Sheet1!D29</f>
        <v>462</v>
      </c>
      <c r="E241">
        <f t="shared" si="7"/>
        <v>242.99553380846925</v>
      </c>
      <c r="O241" s="5">
        <f>Sheet1!F61</f>
        <v>0.16393694303151915</v>
      </c>
    </row>
    <row r="242" spans="1:15" ht="12.75">
      <c r="A242">
        <v>39</v>
      </c>
      <c r="B242">
        <f t="shared" si="8"/>
        <v>717.3480903509407</v>
      </c>
      <c r="C242">
        <f>A242*Sheet1!D29</f>
        <v>468</v>
      </c>
      <c r="E242">
        <f t="shared" si="7"/>
        <v>249.34809035094062</v>
      </c>
      <c r="O242" s="5">
        <f>Sheet1!F61</f>
        <v>0.16393694303151915</v>
      </c>
    </row>
    <row r="243" spans="1:15" ht="12.75">
      <c r="A243">
        <v>39.5</v>
      </c>
      <c r="B243">
        <f t="shared" si="8"/>
        <v>729.7826153649278</v>
      </c>
      <c r="C243">
        <f>A243*Sheet1!D29</f>
        <v>474</v>
      </c>
      <c r="E243">
        <f t="shared" si="7"/>
        <v>255.78261536492775</v>
      </c>
      <c r="O243" s="5">
        <f>Sheet1!F61</f>
        <v>0.16393694303151915</v>
      </c>
    </row>
    <row r="244" spans="1:15" ht="12.75">
      <c r="A244">
        <v>40</v>
      </c>
      <c r="B244">
        <f t="shared" si="8"/>
        <v>742.2991088504307</v>
      </c>
      <c r="C244">
        <f>A244*Sheet1!D29</f>
        <v>480</v>
      </c>
      <c r="E244">
        <f t="shared" si="7"/>
        <v>262.2991088504306</v>
      </c>
      <c r="O244" s="5">
        <f>Sheet1!F61</f>
        <v>0.16393694303151915</v>
      </c>
    </row>
    <row r="245" spans="1:15" ht="12.75">
      <c r="A245">
        <v>40.5</v>
      </c>
      <c r="B245">
        <f t="shared" si="8"/>
        <v>754.8975708074493</v>
      </c>
      <c r="C245">
        <f>A245*Sheet1!D29</f>
        <v>486</v>
      </c>
      <c r="E245">
        <f t="shared" si="7"/>
        <v>268.8975708074493</v>
      </c>
      <c r="O245" s="5">
        <f>Sheet1!F61</f>
        <v>0.16393694303151915</v>
      </c>
    </row>
    <row r="246" spans="1:15" ht="12.75">
      <c r="A246">
        <v>41</v>
      </c>
      <c r="B246">
        <f t="shared" si="8"/>
        <v>767.5780012359837</v>
      </c>
      <c r="C246">
        <f>A246*Sheet1!D29</f>
        <v>492</v>
      </c>
      <c r="E246">
        <f t="shared" si="7"/>
        <v>275.57800123598366</v>
      </c>
      <c r="O246" s="5">
        <f>Sheet1!F61</f>
        <v>0.16393694303151915</v>
      </c>
    </row>
    <row r="247" spans="1:15" ht="12.75">
      <c r="A247">
        <v>41.5</v>
      </c>
      <c r="B247">
        <f t="shared" si="8"/>
        <v>780.3404001360338</v>
      </c>
      <c r="C247">
        <f>A247*Sheet1!D29</f>
        <v>498</v>
      </c>
      <c r="E247">
        <f t="shared" si="7"/>
        <v>282.34040013603385</v>
      </c>
      <c r="O247" s="5">
        <f>Sheet1!F61</f>
        <v>0.16393694303151915</v>
      </c>
    </row>
    <row r="248" spans="1:15" ht="12.75">
      <c r="A248">
        <v>42</v>
      </c>
      <c r="B248">
        <f t="shared" si="8"/>
        <v>793.1847675075998</v>
      </c>
      <c r="C248">
        <f>A248*Sheet1!D29</f>
        <v>504</v>
      </c>
      <c r="E248">
        <f t="shared" si="7"/>
        <v>289.18476750759976</v>
      </c>
      <c r="O248" s="5">
        <f>Sheet1!F61</f>
        <v>0.16393694303151915</v>
      </c>
    </row>
    <row r="249" spans="1:15" ht="12.75">
      <c r="A249">
        <v>42.5</v>
      </c>
      <c r="B249">
        <f t="shared" si="8"/>
        <v>806.1111033506814</v>
      </c>
      <c r="C249">
        <f>A249*Sheet1!D29</f>
        <v>510</v>
      </c>
      <c r="E249">
        <f t="shared" si="7"/>
        <v>296.11110335068145</v>
      </c>
      <c r="O249" s="5">
        <f>Sheet1!F61</f>
        <v>0.16393694303151915</v>
      </c>
    </row>
    <row r="250" spans="1:15" ht="12.75">
      <c r="A250">
        <v>43</v>
      </c>
      <c r="B250">
        <f t="shared" si="8"/>
        <v>819.1194076652789</v>
      </c>
      <c r="C250">
        <f>A250*Sheet1!D29</f>
        <v>516</v>
      </c>
      <c r="E250">
        <f t="shared" si="7"/>
        <v>303.1194076652789</v>
      </c>
      <c r="O250" s="5">
        <f>Sheet1!F61</f>
        <v>0.16393694303151915</v>
      </c>
    </row>
    <row r="251" spans="1:15" ht="12.75">
      <c r="A251">
        <v>43.5</v>
      </c>
      <c r="B251">
        <f t="shared" si="8"/>
        <v>832.2096804513922</v>
      </c>
      <c r="C251">
        <f>A251*Sheet1!D29</f>
        <v>522</v>
      </c>
      <c r="E251">
        <f t="shared" si="7"/>
        <v>310.2096804513921</v>
      </c>
      <c r="O251" s="5">
        <f>Sheet1!F61</f>
        <v>0.16393694303151915</v>
      </c>
    </row>
    <row r="252" spans="1:15" ht="12.75">
      <c r="A252">
        <v>44</v>
      </c>
      <c r="B252">
        <f t="shared" si="8"/>
        <v>845.3819217090211</v>
      </c>
      <c r="C252">
        <f>A252*Sheet1!D29</f>
        <v>528</v>
      </c>
      <c r="E252">
        <f t="shared" si="7"/>
        <v>317.38192170902107</v>
      </c>
      <c r="O252" s="5">
        <f>Sheet1!F61</f>
        <v>0.16393694303151915</v>
      </c>
    </row>
    <row r="253" spans="1:15" ht="12.75">
      <c r="A253">
        <v>44.5</v>
      </c>
      <c r="B253">
        <f t="shared" si="8"/>
        <v>858.6361314381659</v>
      </c>
      <c r="C253">
        <f>A253*Sheet1!D29</f>
        <v>534</v>
      </c>
      <c r="E253">
        <f t="shared" si="7"/>
        <v>324.6361314381658</v>
      </c>
      <c r="O253" s="5">
        <f>Sheet1!F61</f>
        <v>0.16393694303151915</v>
      </c>
    </row>
    <row r="254" spans="1:15" ht="12.75">
      <c r="A254">
        <v>45</v>
      </c>
      <c r="B254">
        <f t="shared" si="8"/>
        <v>871.9723096388263</v>
      </c>
      <c r="C254">
        <f>A254*Sheet1!D29</f>
        <v>540</v>
      </c>
      <c r="E254">
        <f t="shared" si="7"/>
        <v>331.9723096388263</v>
      </c>
      <c r="O254" s="5">
        <f>Sheet1!F61</f>
        <v>0.16393694303151915</v>
      </c>
    </row>
    <row r="255" spans="1:15" ht="12.75">
      <c r="A255">
        <v>45.5</v>
      </c>
      <c r="B255">
        <f t="shared" si="8"/>
        <v>885.3904563110025</v>
      </c>
      <c r="C255">
        <f>A255*Sheet1!D29</f>
        <v>546</v>
      </c>
      <c r="E255">
        <f t="shared" si="7"/>
        <v>339.39045631100254</v>
      </c>
      <c r="O255" s="5">
        <f>Sheet1!F61</f>
        <v>0.16393694303151915</v>
      </c>
    </row>
    <row r="256" spans="1:15" ht="12.75">
      <c r="A256">
        <v>46</v>
      </c>
      <c r="B256">
        <f t="shared" si="8"/>
        <v>898.8905714546945</v>
      </c>
      <c r="C256">
        <f>A256*Sheet1!D29</f>
        <v>552</v>
      </c>
      <c r="E256">
        <f t="shared" si="7"/>
        <v>346.8905714546945</v>
      </c>
      <c r="O256" s="5">
        <f>Sheet1!F61</f>
        <v>0.16393694303151915</v>
      </c>
    </row>
    <row r="257" spans="1:15" ht="12.75">
      <c r="A257">
        <v>46.5</v>
      </c>
      <c r="B257">
        <f t="shared" si="8"/>
        <v>912.4726550699022</v>
      </c>
      <c r="C257">
        <f>A257*Sheet1!D29</f>
        <v>558</v>
      </c>
      <c r="E257">
        <f t="shared" si="7"/>
        <v>354.47265506990226</v>
      </c>
      <c r="O257" s="5">
        <f>Sheet1!F61</f>
        <v>0.16393694303151915</v>
      </c>
    </row>
    <row r="258" spans="1:15" ht="12.75">
      <c r="A258">
        <v>47</v>
      </c>
      <c r="B258">
        <f t="shared" si="8"/>
        <v>926.1367071566258</v>
      </c>
      <c r="C258">
        <f>A258*Sheet1!D29</f>
        <v>564</v>
      </c>
      <c r="E258">
        <f t="shared" si="7"/>
        <v>362.1367071566258</v>
      </c>
      <c r="O258" s="5">
        <f>Sheet1!F61</f>
        <v>0.16393694303151915</v>
      </c>
    </row>
    <row r="259" spans="1:15" ht="12.75">
      <c r="A259">
        <v>47.5</v>
      </c>
      <c r="B259">
        <f t="shared" si="8"/>
        <v>939.882727714865</v>
      </c>
      <c r="C259">
        <f>A259*Sheet1!D29</f>
        <v>570</v>
      </c>
      <c r="E259">
        <f t="shared" si="7"/>
        <v>369.8827277148651</v>
      </c>
      <c r="O259" s="5">
        <f>Sheet1!F61</f>
        <v>0.16393694303151915</v>
      </c>
    </row>
    <row r="260" spans="1:15" ht="12.75">
      <c r="A260">
        <v>48</v>
      </c>
      <c r="B260">
        <f t="shared" si="8"/>
        <v>953.7107167446202</v>
      </c>
      <c r="C260">
        <f>A260*Sheet1!D29</f>
        <v>576</v>
      </c>
      <c r="E260">
        <f t="shared" si="7"/>
        <v>377.71071674462013</v>
      </c>
      <c r="O260" s="5">
        <f>Sheet1!F61</f>
        <v>0.16393694303151915</v>
      </c>
    </row>
    <row r="261" spans="1:15" ht="12.75">
      <c r="A261">
        <v>48.5</v>
      </c>
      <c r="B261">
        <f t="shared" si="8"/>
        <v>967.620674245891</v>
      </c>
      <c r="C261">
        <f>A261*Sheet1!D29</f>
        <v>582</v>
      </c>
      <c r="E261">
        <f t="shared" si="7"/>
        <v>385.62067424589094</v>
      </c>
      <c r="O261" s="5">
        <f>Sheet1!F61</f>
        <v>0.16393694303151915</v>
      </c>
    </row>
    <row r="262" spans="1:15" ht="12.75">
      <c r="A262">
        <v>49</v>
      </c>
      <c r="B262">
        <f t="shared" si="8"/>
        <v>981.6126002186775</v>
      </c>
      <c r="C262">
        <f>A262*Sheet1!D29</f>
        <v>588</v>
      </c>
      <c r="E262">
        <f aca="true" t="shared" si="9" ref="E262:E325">(A262*A262)*O262</f>
        <v>393.61260021867747</v>
      </c>
      <c r="O262" s="5">
        <f>Sheet1!F61</f>
        <v>0.16393694303151915</v>
      </c>
    </row>
    <row r="263" spans="1:15" ht="12.75">
      <c r="A263">
        <v>49.5</v>
      </c>
      <c r="B263">
        <f t="shared" si="8"/>
        <v>995.6864946629798</v>
      </c>
      <c r="C263">
        <f>A263*Sheet1!D29</f>
        <v>594</v>
      </c>
      <c r="E263">
        <f t="shared" si="9"/>
        <v>401.6864946629798</v>
      </c>
      <c r="O263" s="5">
        <f>Sheet1!F61</f>
        <v>0.16393694303151915</v>
      </c>
    </row>
    <row r="264" spans="1:15" ht="12.75">
      <c r="A264">
        <v>50</v>
      </c>
      <c r="B264">
        <f aca="true" t="shared" si="10" ref="B264:B327">C264+E264</f>
        <v>1009.8423575787979</v>
      </c>
      <c r="C264">
        <f>A264*Sheet1!D29</f>
        <v>600</v>
      </c>
      <c r="E264">
        <f t="shared" si="9"/>
        <v>409.8423575787979</v>
      </c>
      <c r="O264" s="5">
        <f>Sheet1!F61</f>
        <v>0.16393694303151915</v>
      </c>
    </row>
    <row r="265" spans="1:15" ht="12.75">
      <c r="A265">
        <v>51</v>
      </c>
      <c r="B265">
        <f t="shared" si="10"/>
        <v>1038.3999888249814</v>
      </c>
      <c r="C265">
        <f>A265*Sheet1!D29</f>
        <v>612</v>
      </c>
      <c r="E265">
        <f t="shared" si="9"/>
        <v>426.39998882498134</v>
      </c>
      <c r="O265" s="5">
        <f>Sheet1!F61</f>
        <v>0.16393694303151915</v>
      </c>
    </row>
    <row r="266" spans="1:15" ht="12.75">
      <c r="A266">
        <v>52</v>
      </c>
      <c r="B266">
        <f t="shared" si="10"/>
        <v>1067.2854939572278</v>
      </c>
      <c r="C266">
        <f>A266*Sheet1!D29</f>
        <v>624</v>
      </c>
      <c r="E266">
        <f t="shared" si="9"/>
        <v>443.2854939572278</v>
      </c>
      <c r="O266" s="5">
        <f>Sheet1!F61</f>
        <v>0.16393694303151915</v>
      </c>
    </row>
    <row r="267" spans="1:15" ht="12.75">
      <c r="A267">
        <v>53</v>
      </c>
      <c r="B267">
        <f t="shared" si="10"/>
        <v>1096.4988729755373</v>
      </c>
      <c r="C267">
        <f>A267*Sheet1!D29</f>
        <v>636</v>
      </c>
      <c r="E267">
        <f t="shared" si="9"/>
        <v>460.49887297553727</v>
      </c>
      <c r="O267" s="5">
        <f>Sheet1!F61</f>
        <v>0.16393694303151915</v>
      </c>
    </row>
    <row r="268" spans="1:15" ht="12.75">
      <c r="A268">
        <v>54</v>
      </c>
      <c r="B268">
        <f t="shared" si="10"/>
        <v>1126.0401258799097</v>
      </c>
      <c r="C268">
        <f>A268*Sheet1!D29</f>
        <v>648</v>
      </c>
      <c r="E268">
        <f t="shared" si="9"/>
        <v>478.04012587990985</v>
      </c>
      <c r="O268" s="5">
        <f>Sheet1!F61</f>
        <v>0.16393694303151915</v>
      </c>
    </row>
    <row r="269" spans="1:15" ht="12.75">
      <c r="A269">
        <v>55</v>
      </c>
      <c r="B269">
        <f t="shared" si="10"/>
        <v>1155.9092526703455</v>
      </c>
      <c r="C269">
        <f>A269*Sheet1!D29</f>
        <v>660</v>
      </c>
      <c r="E269">
        <f t="shared" si="9"/>
        <v>495.90925267034544</v>
      </c>
      <c r="O269" s="5">
        <f>Sheet1!F61</f>
        <v>0.16393694303151915</v>
      </c>
    </row>
    <row r="270" spans="1:15" ht="12.75">
      <c r="A270">
        <v>56</v>
      </c>
      <c r="B270">
        <f t="shared" si="10"/>
        <v>1186.106253346844</v>
      </c>
      <c r="C270">
        <f>A270*Sheet1!D29</f>
        <v>672</v>
      </c>
      <c r="E270">
        <f t="shared" si="9"/>
        <v>514.106253346844</v>
      </c>
      <c r="O270" s="5">
        <f>Sheet1!F61</f>
        <v>0.16393694303151915</v>
      </c>
    </row>
    <row r="271" spans="1:15" ht="12.75">
      <c r="A271">
        <v>57</v>
      </c>
      <c r="B271">
        <f t="shared" si="10"/>
        <v>1216.6311279094057</v>
      </c>
      <c r="C271">
        <f>A271*Sheet1!D29</f>
        <v>684</v>
      </c>
      <c r="E271">
        <f t="shared" si="9"/>
        <v>532.6311279094057</v>
      </c>
      <c r="O271" s="5">
        <f>Sheet1!F61</f>
        <v>0.16393694303151915</v>
      </c>
    </row>
    <row r="272" spans="1:15" ht="12.75">
      <c r="A272">
        <v>58</v>
      </c>
      <c r="B272">
        <f t="shared" si="10"/>
        <v>1247.4838763580306</v>
      </c>
      <c r="C272">
        <f>A272*Sheet1!D29</f>
        <v>696</v>
      </c>
      <c r="E272">
        <f t="shared" si="9"/>
        <v>551.4838763580304</v>
      </c>
      <c r="O272" s="5">
        <f>Sheet1!F61</f>
        <v>0.16393694303151915</v>
      </c>
    </row>
    <row r="273" spans="1:15" ht="12.75">
      <c r="A273">
        <v>59</v>
      </c>
      <c r="B273">
        <f t="shared" si="10"/>
        <v>1278.664498692718</v>
      </c>
      <c r="C273">
        <f>A273*Sheet1!D29</f>
        <v>708</v>
      </c>
      <c r="E273">
        <f t="shared" si="9"/>
        <v>570.6644986927182</v>
      </c>
      <c r="O273" s="5">
        <f>Sheet1!F61</f>
        <v>0.16393694303151915</v>
      </c>
    </row>
    <row r="274" spans="1:15" ht="12.75">
      <c r="A274">
        <v>60</v>
      </c>
      <c r="B274">
        <f t="shared" si="10"/>
        <v>1310.172994913469</v>
      </c>
      <c r="C274">
        <f>A274*Sheet1!D29</f>
        <v>720</v>
      </c>
      <c r="E274">
        <f t="shared" si="9"/>
        <v>590.172994913469</v>
      </c>
      <c r="O274" s="5">
        <f>Sheet1!F61</f>
        <v>0.16393694303151915</v>
      </c>
    </row>
    <row r="275" spans="1:15" ht="12.75">
      <c r="A275">
        <v>61</v>
      </c>
      <c r="B275">
        <f t="shared" si="10"/>
        <v>1342.0093650202828</v>
      </c>
      <c r="C275">
        <f>A275*Sheet1!D29</f>
        <v>732</v>
      </c>
      <c r="E275">
        <f t="shared" si="9"/>
        <v>610.0093650202828</v>
      </c>
      <c r="O275" s="5">
        <f>Sheet1!F61</f>
        <v>0.16393694303151915</v>
      </c>
    </row>
    <row r="276" spans="1:15" ht="12.75">
      <c r="A276">
        <v>62</v>
      </c>
      <c r="B276">
        <f t="shared" si="10"/>
        <v>1374.1736090131596</v>
      </c>
      <c r="C276">
        <f>A276*Sheet1!D29</f>
        <v>744</v>
      </c>
      <c r="E276">
        <f t="shared" si="9"/>
        <v>630.1736090131596</v>
      </c>
      <c r="O276" s="5">
        <f>Sheet1!F61</f>
        <v>0.16393694303151915</v>
      </c>
    </row>
    <row r="277" spans="1:15" ht="12.75">
      <c r="A277">
        <v>63</v>
      </c>
      <c r="B277">
        <f t="shared" si="10"/>
        <v>1406.6657268920994</v>
      </c>
      <c r="C277">
        <f>A277*Sheet1!D29</f>
        <v>756</v>
      </c>
      <c r="E277">
        <f t="shared" si="9"/>
        <v>650.6657268920995</v>
      </c>
      <c r="O277" s="5">
        <f>Sheet1!F61</f>
        <v>0.16393694303151915</v>
      </c>
    </row>
    <row r="278" spans="1:15" ht="12.75">
      <c r="A278">
        <v>64</v>
      </c>
      <c r="B278">
        <f t="shared" si="10"/>
        <v>1439.4857186571026</v>
      </c>
      <c r="C278">
        <f>A278*Sheet1!D29</f>
        <v>768</v>
      </c>
      <c r="E278">
        <f t="shared" si="9"/>
        <v>671.4857186571024</v>
      </c>
      <c r="O278" s="5">
        <f>Sheet1!F61</f>
        <v>0.16393694303151915</v>
      </c>
    </row>
    <row r="279" spans="1:15" ht="12.75">
      <c r="A279">
        <v>65</v>
      </c>
      <c r="B279">
        <f t="shared" si="10"/>
        <v>1472.6335843081683</v>
      </c>
      <c r="C279">
        <f>A279*Sheet1!D29</f>
        <v>780</v>
      </c>
      <c r="E279">
        <f t="shared" si="9"/>
        <v>692.6335843081685</v>
      </c>
      <c r="O279" s="5">
        <f>Sheet1!F61</f>
        <v>0.16393694303151915</v>
      </c>
    </row>
    <row r="280" spans="1:15" ht="12.75">
      <c r="A280">
        <v>66</v>
      </c>
      <c r="B280">
        <f t="shared" si="10"/>
        <v>1506.1093238452975</v>
      </c>
      <c r="C280">
        <f>A280*Sheet1!D29</f>
        <v>792</v>
      </c>
      <c r="E280">
        <f t="shared" si="9"/>
        <v>714.1093238452975</v>
      </c>
      <c r="O280" s="5">
        <f>Sheet1!F61</f>
        <v>0.16393694303151915</v>
      </c>
    </row>
    <row r="281" spans="1:15" ht="12.75">
      <c r="A281">
        <v>67</v>
      </c>
      <c r="B281">
        <f t="shared" si="10"/>
        <v>1539.9129372684895</v>
      </c>
      <c r="C281">
        <f>A281*Sheet1!D29</f>
        <v>804</v>
      </c>
      <c r="E281">
        <f t="shared" si="9"/>
        <v>735.9129372684895</v>
      </c>
      <c r="O281" s="5">
        <f>Sheet1!F61</f>
        <v>0.16393694303151915</v>
      </c>
    </row>
    <row r="282" spans="1:15" ht="12.75">
      <c r="A282">
        <v>68</v>
      </c>
      <c r="B282">
        <f t="shared" si="10"/>
        <v>1574.0444245777444</v>
      </c>
      <c r="C282">
        <f>A282*Sheet1!D29</f>
        <v>816</v>
      </c>
      <c r="E282">
        <f t="shared" si="9"/>
        <v>758.0444245777445</v>
      </c>
      <c r="O282" s="5">
        <f>Sheet1!F61</f>
        <v>0.16393694303151915</v>
      </c>
    </row>
    <row r="283" spans="1:15" ht="12.75">
      <c r="A283">
        <v>69</v>
      </c>
      <c r="B283">
        <f t="shared" si="10"/>
        <v>1608.5037857730626</v>
      </c>
      <c r="C283">
        <f>A283*Sheet1!D29</f>
        <v>828</v>
      </c>
      <c r="E283">
        <f t="shared" si="9"/>
        <v>780.5037857730626</v>
      </c>
      <c r="O283" s="5">
        <f>Sheet1!F61</f>
        <v>0.16393694303151915</v>
      </c>
    </row>
    <row r="284" spans="1:15" ht="12.75">
      <c r="A284">
        <v>70</v>
      </c>
      <c r="B284">
        <f t="shared" si="10"/>
        <v>1643.2910208544438</v>
      </c>
      <c r="C284">
        <f>A284*Sheet1!D29</f>
        <v>840</v>
      </c>
      <c r="E284">
        <f t="shared" si="9"/>
        <v>803.2910208544438</v>
      </c>
      <c r="O284" s="5">
        <f>Sheet1!F61</f>
        <v>0.16393694303151915</v>
      </c>
    </row>
    <row r="285" spans="1:15" ht="12.75">
      <c r="A285">
        <v>71</v>
      </c>
      <c r="B285">
        <f t="shared" si="10"/>
        <v>1678.406129821888</v>
      </c>
      <c r="C285">
        <f>A285*Sheet1!D29</f>
        <v>852</v>
      </c>
      <c r="E285">
        <f t="shared" si="9"/>
        <v>826.406129821888</v>
      </c>
      <c r="O285" s="5">
        <f>Sheet1!F61</f>
        <v>0.16393694303151915</v>
      </c>
    </row>
    <row r="286" spans="1:15" ht="12.75">
      <c r="A286">
        <v>72</v>
      </c>
      <c r="B286">
        <f t="shared" si="10"/>
        <v>1713.8491126753952</v>
      </c>
      <c r="C286">
        <f>A286*Sheet1!D29</f>
        <v>864</v>
      </c>
      <c r="E286">
        <f t="shared" si="9"/>
        <v>849.8491126753953</v>
      </c>
      <c r="O286" s="5">
        <f>Sheet1!F61</f>
        <v>0.16393694303151915</v>
      </c>
    </row>
    <row r="287" spans="1:15" ht="12.75">
      <c r="A287">
        <v>73</v>
      </c>
      <c r="B287">
        <f t="shared" si="10"/>
        <v>1749.6199694149655</v>
      </c>
      <c r="C287">
        <f>A287*Sheet1!D29</f>
        <v>876</v>
      </c>
      <c r="E287">
        <f t="shared" si="9"/>
        <v>873.6199694149656</v>
      </c>
      <c r="O287" s="5">
        <f>Sheet1!F61</f>
        <v>0.16393694303151915</v>
      </c>
    </row>
    <row r="288" spans="1:15" ht="12.75">
      <c r="A288">
        <v>74</v>
      </c>
      <c r="B288">
        <f t="shared" si="10"/>
        <v>1785.7187000405988</v>
      </c>
      <c r="C288">
        <f>A288*Sheet1!D29</f>
        <v>888</v>
      </c>
      <c r="E288">
        <f t="shared" si="9"/>
        <v>897.7187000405988</v>
      </c>
      <c r="O288" s="5">
        <f>Sheet1!F61</f>
        <v>0.16393694303151915</v>
      </c>
    </row>
    <row r="289" spans="1:15" ht="12.75">
      <c r="A289">
        <v>75</v>
      </c>
      <c r="B289">
        <f t="shared" si="10"/>
        <v>1822.1453045522953</v>
      </c>
      <c r="C289">
        <f>A289*Sheet1!D29</f>
        <v>900</v>
      </c>
      <c r="E289">
        <f t="shared" si="9"/>
        <v>922.1453045522952</v>
      </c>
      <c r="O289" s="5">
        <f>Sheet1!F61</f>
        <v>0.16393694303151915</v>
      </c>
    </row>
    <row r="290" spans="1:15" ht="12.75">
      <c r="A290">
        <v>76</v>
      </c>
      <c r="B290">
        <f t="shared" si="10"/>
        <v>1858.8997829500545</v>
      </c>
      <c r="C290">
        <f>A290*Sheet1!D29</f>
        <v>912</v>
      </c>
      <c r="E290">
        <f t="shared" si="9"/>
        <v>946.8997829500546</v>
      </c>
      <c r="O290" s="5">
        <f>Sheet1!F61</f>
        <v>0.16393694303151915</v>
      </c>
    </row>
    <row r="291" spans="1:15" ht="12.75">
      <c r="A291">
        <v>77</v>
      </c>
      <c r="B291">
        <f t="shared" si="10"/>
        <v>1895.982135233877</v>
      </c>
      <c r="C291">
        <f>A291*Sheet1!D29</f>
        <v>924</v>
      </c>
      <c r="E291">
        <f t="shared" si="9"/>
        <v>971.982135233877</v>
      </c>
      <c r="O291" s="5">
        <f>Sheet1!F61</f>
        <v>0.16393694303151915</v>
      </c>
    </row>
    <row r="292" spans="1:15" ht="12.75">
      <c r="A292">
        <v>78</v>
      </c>
      <c r="B292">
        <f t="shared" si="10"/>
        <v>1933.3923614037626</v>
      </c>
      <c r="C292">
        <f>A292*Sheet1!D29</f>
        <v>936</v>
      </c>
      <c r="E292">
        <f t="shared" si="9"/>
        <v>997.3923614037625</v>
      </c>
      <c r="O292" s="5">
        <f>Sheet1!F61</f>
        <v>0.16393694303151915</v>
      </c>
    </row>
    <row r="293" spans="1:15" ht="12.75">
      <c r="A293">
        <v>79</v>
      </c>
      <c r="B293">
        <f t="shared" si="10"/>
        <v>1971.1304614597111</v>
      </c>
      <c r="C293">
        <f>A293*Sheet1!D29</f>
        <v>948</v>
      </c>
      <c r="E293">
        <f t="shared" si="9"/>
        <v>1023.130461459711</v>
      </c>
      <c r="O293" s="5">
        <f>Sheet1!F61</f>
        <v>0.16393694303151915</v>
      </c>
    </row>
    <row r="294" spans="1:15" ht="12.75">
      <c r="A294">
        <v>80</v>
      </c>
      <c r="B294">
        <f t="shared" si="10"/>
        <v>2009.1964354017225</v>
      </c>
      <c r="C294">
        <f>A294*Sheet1!D29</f>
        <v>960</v>
      </c>
      <c r="E294">
        <f t="shared" si="9"/>
        <v>1049.1964354017225</v>
      </c>
      <c r="O294" s="5">
        <f>Sheet1!F61</f>
        <v>0.16393694303151915</v>
      </c>
    </row>
    <row r="295" spans="1:15" ht="12.75">
      <c r="A295">
        <v>81</v>
      </c>
      <c r="B295">
        <f t="shared" si="10"/>
        <v>2047.5902832297973</v>
      </c>
      <c r="C295">
        <f>A295*Sheet1!D29</f>
        <v>972</v>
      </c>
      <c r="E295">
        <f t="shared" si="9"/>
        <v>1075.5902832297973</v>
      </c>
      <c r="O295" s="5">
        <f>Sheet1!F61</f>
        <v>0.16393694303151915</v>
      </c>
    </row>
    <row r="296" spans="1:15" ht="12.75">
      <c r="A296">
        <v>82</v>
      </c>
      <c r="B296">
        <f t="shared" si="10"/>
        <v>2086.312004943935</v>
      </c>
      <c r="C296">
        <f>A296*Sheet1!D29</f>
        <v>984</v>
      </c>
      <c r="E296">
        <f t="shared" si="9"/>
        <v>1102.3120049439347</v>
      </c>
      <c r="O296" s="5">
        <f>Sheet1!F61</f>
        <v>0.16393694303151915</v>
      </c>
    </row>
    <row r="297" spans="1:15" ht="12.75">
      <c r="A297">
        <v>83</v>
      </c>
      <c r="B297">
        <f t="shared" si="10"/>
        <v>2125.3616005441354</v>
      </c>
      <c r="C297">
        <f>A297*Sheet1!D29</f>
        <v>996</v>
      </c>
      <c r="E297">
        <f t="shared" si="9"/>
        <v>1129.3616005441354</v>
      </c>
      <c r="O297" s="5">
        <f>Sheet1!F61</f>
        <v>0.16393694303151915</v>
      </c>
    </row>
    <row r="298" spans="1:15" ht="12.75">
      <c r="A298">
        <v>84</v>
      </c>
      <c r="B298">
        <f t="shared" si="10"/>
        <v>2164.739070030399</v>
      </c>
      <c r="C298">
        <f>A298*Sheet1!D29</f>
        <v>1008</v>
      </c>
      <c r="E298">
        <f t="shared" si="9"/>
        <v>1156.739070030399</v>
      </c>
      <c r="O298" s="5">
        <f>Sheet1!F61</f>
        <v>0.16393694303151915</v>
      </c>
    </row>
    <row r="299" spans="1:15" ht="12.75">
      <c r="A299">
        <v>85</v>
      </c>
      <c r="B299">
        <f t="shared" si="10"/>
        <v>2204.444413402726</v>
      </c>
      <c r="C299">
        <f>A299*Sheet1!D29</f>
        <v>1020</v>
      </c>
      <c r="E299">
        <f t="shared" si="9"/>
        <v>1184.4444134027258</v>
      </c>
      <c r="O299" s="5">
        <f>Sheet1!F61</f>
        <v>0.16393694303151915</v>
      </c>
    </row>
    <row r="300" spans="1:15" ht="12.75">
      <c r="A300">
        <v>86</v>
      </c>
      <c r="B300">
        <f t="shared" si="10"/>
        <v>2244.4776306611157</v>
      </c>
      <c r="C300">
        <f>A300*Sheet1!D29</f>
        <v>1032</v>
      </c>
      <c r="E300">
        <f t="shared" si="9"/>
        <v>1212.4776306611157</v>
      </c>
      <c r="O300" s="5">
        <f>Sheet1!F61</f>
        <v>0.16393694303151915</v>
      </c>
    </row>
    <row r="301" spans="1:15" ht="12.75">
      <c r="A301">
        <v>87</v>
      </c>
      <c r="B301">
        <f t="shared" si="10"/>
        <v>2284.8387218055686</v>
      </c>
      <c r="C301">
        <f>A301*Sheet1!D29</f>
        <v>1044</v>
      </c>
      <c r="E301">
        <f t="shared" si="9"/>
        <v>1240.8387218055684</v>
      </c>
      <c r="O301" s="5">
        <f>Sheet1!F61</f>
        <v>0.16393694303151915</v>
      </c>
    </row>
    <row r="302" spans="1:15" ht="12.75">
      <c r="A302">
        <v>88</v>
      </c>
      <c r="B302">
        <f t="shared" si="10"/>
        <v>2325.5276868360843</v>
      </c>
      <c r="C302">
        <f>A302*Sheet1!D29</f>
        <v>1056</v>
      </c>
      <c r="E302">
        <f t="shared" si="9"/>
        <v>1269.5276868360843</v>
      </c>
      <c r="O302" s="5">
        <f>Sheet1!F61</f>
        <v>0.16393694303151915</v>
      </c>
    </row>
    <row r="303" spans="1:15" ht="12.75">
      <c r="A303">
        <v>89</v>
      </c>
      <c r="B303">
        <f t="shared" si="10"/>
        <v>2366.5445257526635</v>
      </c>
      <c r="C303">
        <f>A303*Sheet1!D29</f>
        <v>1068</v>
      </c>
      <c r="E303">
        <f t="shared" si="9"/>
        <v>1298.5445257526633</v>
      </c>
      <c r="O303" s="5">
        <f>Sheet1!F61</f>
        <v>0.16393694303151915</v>
      </c>
    </row>
    <row r="304" spans="1:15" ht="12.75">
      <c r="A304">
        <v>90</v>
      </c>
      <c r="B304">
        <f t="shared" si="10"/>
        <v>2407.8892385553054</v>
      </c>
      <c r="C304">
        <f>A304*Sheet1!D29</f>
        <v>1080</v>
      </c>
      <c r="E304">
        <f t="shared" si="9"/>
        <v>1327.8892385553052</v>
      </c>
      <c r="O304" s="5">
        <f>Sheet1!F61</f>
        <v>0.16393694303151915</v>
      </c>
    </row>
    <row r="305" spans="1:15" ht="12.75">
      <c r="A305">
        <v>91</v>
      </c>
      <c r="B305">
        <f t="shared" si="10"/>
        <v>2449.56182524401</v>
      </c>
      <c r="C305">
        <f>A305*Sheet1!D29</f>
        <v>1092</v>
      </c>
      <c r="E305">
        <f t="shared" si="9"/>
        <v>1357.5618252440102</v>
      </c>
      <c r="O305" s="5">
        <f>Sheet1!F61</f>
        <v>0.16393694303151915</v>
      </c>
    </row>
    <row r="306" spans="1:15" ht="12.75">
      <c r="A306">
        <v>92</v>
      </c>
      <c r="B306">
        <f t="shared" si="10"/>
        <v>2491.562285818778</v>
      </c>
      <c r="C306">
        <f>A306*Sheet1!D29</f>
        <v>1104</v>
      </c>
      <c r="E306">
        <f t="shared" si="9"/>
        <v>1387.562285818778</v>
      </c>
      <c r="O306" s="5">
        <f>Sheet1!F61</f>
        <v>0.16393694303151915</v>
      </c>
    </row>
    <row r="307" spans="1:15" ht="12.75">
      <c r="A307">
        <v>93</v>
      </c>
      <c r="B307">
        <f t="shared" si="10"/>
        <v>2533.890620279609</v>
      </c>
      <c r="C307">
        <f>A307*Sheet1!D29</f>
        <v>1116</v>
      </c>
      <c r="E307">
        <f t="shared" si="9"/>
        <v>1417.890620279609</v>
      </c>
      <c r="O307" s="5">
        <f>Sheet1!F61</f>
        <v>0.16393694303151915</v>
      </c>
    </row>
    <row r="308" spans="1:15" ht="12.75">
      <c r="A308">
        <v>94</v>
      </c>
      <c r="B308">
        <f t="shared" si="10"/>
        <v>2576.546828626503</v>
      </c>
      <c r="C308">
        <f>A308*Sheet1!D29</f>
        <v>1128</v>
      </c>
      <c r="E308">
        <f t="shared" si="9"/>
        <v>1448.5468286265032</v>
      </c>
      <c r="O308" s="5">
        <f>Sheet1!F61</f>
        <v>0.16393694303151915</v>
      </c>
    </row>
    <row r="309" spans="1:15" ht="12.75">
      <c r="A309">
        <v>95</v>
      </c>
      <c r="B309">
        <f t="shared" si="10"/>
        <v>2619.53091085946</v>
      </c>
      <c r="C309">
        <f>A309*Sheet1!D29</f>
        <v>1140</v>
      </c>
      <c r="E309">
        <f t="shared" si="9"/>
        <v>1479.5309108594604</v>
      </c>
      <c r="O309" s="5">
        <f>Sheet1!F61</f>
        <v>0.16393694303151915</v>
      </c>
    </row>
    <row r="310" spans="1:15" ht="12.75">
      <c r="A310">
        <v>96</v>
      </c>
      <c r="B310">
        <f t="shared" si="10"/>
        <v>2662.8428669784807</v>
      </c>
      <c r="C310">
        <f>A310*Sheet1!D29</f>
        <v>1152</v>
      </c>
      <c r="E310">
        <f t="shared" si="9"/>
        <v>1510.8428669784805</v>
      </c>
      <c r="O310" s="5">
        <f>Sheet1!F61</f>
        <v>0.16393694303151915</v>
      </c>
    </row>
    <row r="311" spans="1:15" ht="12.75">
      <c r="A311">
        <v>97</v>
      </c>
      <c r="B311">
        <f t="shared" si="10"/>
        <v>2706.482696983564</v>
      </c>
      <c r="C311">
        <f>A311*Sheet1!D29</f>
        <v>1164</v>
      </c>
      <c r="E311">
        <f t="shared" si="9"/>
        <v>1542.4826969835638</v>
      </c>
      <c r="O311" s="5">
        <f>Sheet1!F61</f>
        <v>0.16393694303151915</v>
      </c>
    </row>
    <row r="312" spans="1:15" ht="12.75">
      <c r="A312">
        <v>98</v>
      </c>
      <c r="B312">
        <f t="shared" si="10"/>
        <v>2750.45040087471</v>
      </c>
      <c r="C312">
        <f>A312*Sheet1!D29</f>
        <v>1176</v>
      </c>
      <c r="E312">
        <f t="shared" si="9"/>
        <v>1574.4504008747099</v>
      </c>
      <c r="O312" s="5">
        <f>Sheet1!F61</f>
        <v>0.16393694303151915</v>
      </c>
    </row>
    <row r="313" spans="1:15" ht="12.75">
      <c r="A313">
        <v>99</v>
      </c>
      <c r="B313">
        <f t="shared" si="10"/>
        <v>2794.7459786519194</v>
      </c>
      <c r="C313">
        <f>A313*Sheet1!D29</f>
        <v>1188</v>
      </c>
      <c r="E313">
        <f t="shared" si="9"/>
        <v>1606.7459786519191</v>
      </c>
      <c r="O313" s="5">
        <f>Sheet1!F61</f>
        <v>0.16393694303151915</v>
      </c>
    </row>
    <row r="314" spans="1:15" ht="12.75">
      <c r="A314">
        <v>100</v>
      </c>
      <c r="B314">
        <f t="shared" si="10"/>
        <v>2839.3694303151915</v>
      </c>
      <c r="C314">
        <f>A314*Sheet1!D29</f>
        <v>1200</v>
      </c>
      <c r="E314">
        <f t="shared" si="9"/>
        <v>1639.3694303151915</v>
      </c>
      <c r="O314" s="5">
        <f>Sheet1!F61</f>
        <v>0.16393694303151915</v>
      </c>
    </row>
    <row r="315" spans="1:15" ht="12.75">
      <c r="A315">
        <v>105</v>
      </c>
      <c r="B315">
        <f t="shared" si="10"/>
        <v>3067.4047969224985</v>
      </c>
      <c r="C315">
        <f>A315*Sheet1!D29</f>
        <v>1260</v>
      </c>
      <c r="E315">
        <f t="shared" si="9"/>
        <v>1807.4047969224987</v>
      </c>
      <c r="O315" s="5">
        <f>Sheet1!F61</f>
        <v>0.16393694303151915</v>
      </c>
    </row>
    <row r="316" spans="1:15" ht="12.75">
      <c r="A316">
        <v>110</v>
      </c>
      <c r="B316">
        <f t="shared" si="10"/>
        <v>3303.637010681382</v>
      </c>
      <c r="C316">
        <f>A316*Sheet1!D29</f>
        <v>1320</v>
      </c>
      <c r="E316">
        <f t="shared" si="9"/>
        <v>1983.6370106813818</v>
      </c>
      <c r="O316" s="5">
        <f>Sheet1!F61</f>
        <v>0.16393694303151915</v>
      </c>
    </row>
    <row r="317" spans="1:15" ht="12.75">
      <c r="A317">
        <v>115</v>
      </c>
      <c r="B317">
        <f t="shared" si="10"/>
        <v>3548.0660715918407</v>
      </c>
      <c r="C317">
        <f>A317*Sheet1!D29</f>
        <v>1380</v>
      </c>
      <c r="E317">
        <f t="shared" si="9"/>
        <v>2168.0660715918407</v>
      </c>
      <c r="O317" s="5">
        <f>Sheet1!F61</f>
        <v>0.16393694303151915</v>
      </c>
    </row>
    <row r="318" spans="1:15" ht="12.75">
      <c r="A318">
        <v>120</v>
      </c>
      <c r="B318">
        <f t="shared" si="10"/>
        <v>3800.691979653876</v>
      </c>
      <c r="C318">
        <f>A318*Sheet1!D29</f>
        <v>1440</v>
      </c>
      <c r="E318">
        <f t="shared" si="9"/>
        <v>2360.691979653876</v>
      </c>
      <c r="O318" s="5">
        <f>Sheet1!F61</f>
        <v>0.16393694303151915</v>
      </c>
    </row>
    <row r="319" spans="1:15" ht="12.75">
      <c r="A319">
        <v>125</v>
      </c>
      <c r="B319">
        <f t="shared" si="10"/>
        <v>4061.514734867487</v>
      </c>
      <c r="C319">
        <f>A319*Sheet1!D29</f>
        <v>1500</v>
      </c>
      <c r="E319">
        <f t="shared" si="9"/>
        <v>2561.514734867487</v>
      </c>
      <c r="O319" s="5">
        <f>Sheet1!F61</f>
        <v>0.16393694303151915</v>
      </c>
    </row>
    <row r="320" spans="1:15" ht="12.75">
      <c r="A320">
        <v>130</v>
      </c>
      <c r="B320">
        <f t="shared" si="10"/>
        <v>4330.534337232673</v>
      </c>
      <c r="C320">
        <f>A320*Sheet1!D29</f>
        <v>1560</v>
      </c>
      <c r="E320">
        <f t="shared" si="9"/>
        <v>2770.534337232674</v>
      </c>
      <c r="O320" s="5">
        <f>Sheet1!F61</f>
        <v>0.16393694303151915</v>
      </c>
    </row>
    <row r="321" spans="1:15" ht="12.75">
      <c r="A321">
        <v>135</v>
      </c>
      <c r="B321">
        <f t="shared" si="10"/>
        <v>4607.750786749437</v>
      </c>
      <c r="C321">
        <f>A321*Sheet1!D29</f>
        <v>1620</v>
      </c>
      <c r="E321">
        <f t="shared" si="9"/>
        <v>2987.7507867494364</v>
      </c>
      <c r="O321" s="5">
        <f>Sheet1!F61</f>
        <v>0.16393694303151915</v>
      </c>
    </row>
    <row r="322" spans="1:15" ht="12.75">
      <c r="A322">
        <v>140</v>
      </c>
      <c r="B322">
        <f t="shared" si="10"/>
        <v>4893.164083417775</v>
      </c>
      <c r="C322">
        <f>A322*Sheet1!D29</f>
        <v>1680</v>
      </c>
      <c r="E322">
        <f t="shared" si="9"/>
        <v>3213.164083417775</v>
      </c>
      <c r="O322" s="5">
        <f>Sheet1!F61</f>
        <v>0.16393694303151915</v>
      </c>
    </row>
    <row r="323" spans="1:15" ht="12.75">
      <c r="A323">
        <v>145</v>
      </c>
      <c r="B323">
        <f t="shared" si="10"/>
        <v>5186.77422723769</v>
      </c>
      <c r="C323">
        <f>A323*Sheet1!D29</f>
        <v>1740</v>
      </c>
      <c r="E323">
        <f t="shared" si="9"/>
        <v>3446.77422723769</v>
      </c>
      <c r="O323" s="5">
        <f>Sheet1!F61</f>
        <v>0.16393694303151915</v>
      </c>
    </row>
    <row r="324" spans="1:15" ht="12.75">
      <c r="A324">
        <v>150</v>
      </c>
      <c r="B324">
        <f t="shared" si="10"/>
        <v>5488.581218209181</v>
      </c>
      <c r="C324">
        <f>A324*Sheet1!D29</f>
        <v>1800</v>
      </c>
      <c r="E324">
        <f t="shared" si="9"/>
        <v>3688.581218209181</v>
      </c>
      <c r="O324" s="5">
        <f>Sheet1!F61</f>
        <v>0.16393694303151915</v>
      </c>
    </row>
    <row r="325" spans="1:15" ht="12.75">
      <c r="A325">
        <v>155</v>
      </c>
      <c r="B325">
        <f t="shared" si="10"/>
        <v>5798.585056332247</v>
      </c>
      <c r="C325">
        <f>A325*Sheet1!D29</f>
        <v>1860</v>
      </c>
      <c r="E325">
        <f t="shared" si="9"/>
        <v>3938.5850563322474</v>
      </c>
      <c r="O325" s="5">
        <f>Sheet1!F61</f>
        <v>0.16393694303151915</v>
      </c>
    </row>
    <row r="326" spans="1:15" ht="12.75">
      <c r="A326">
        <v>160</v>
      </c>
      <c r="B326">
        <f t="shared" si="10"/>
        <v>6116.78574160689</v>
      </c>
      <c r="C326">
        <f>A326*Sheet1!D29</f>
        <v>1920</v>
      </c>
      <c r="E326">
        <f aca="true" t="shared" si="11" ref="E326:E334">(A326*A326)*O326</f>
        <v>4196.78574160689</v>
      </c>
      <c r="O326" s="5">
        <f>Sheet1!F61</f>
        <v>0.16393694303151915</v>
      </c>
    </row>
    <row r="327" spans="1:15" ht="12.75">
      <c r="A327">
        <v>165</v>
      </c>
      <c r="B327">
        <f t="shared" si="10"/>
        <v>6443.183274033109</v>
      </c>
      <c r="C327">
        <f>A327*Sheet1!D29</f>
        <v>1980</v>
      </c>
      <c r="E327">
        <f t="shared" si="11"/>
        <v>4463.183274033109</v>
      </c>
      <c r="O327" s="5">
        <f>Sheet1!F61</f>
        <v>0.16393694303151915</v>
      </c>
    </row>
    <row r="328" spans="1:15" ht="12.75">
      <c r="A328">
        <v>170</v>
      </c>
      <c r="B328">
        <f aca="true" t="shared" si="12" ref="B328:B334">C328+E328</f>
        <v>6777.777653610903</v>
      </c>
      <c r="C328">
        <f>A328*Sheet1!D29</f>
        <v>2040</v>
      </c>
      <c r="E328">
        <f t="shared" si="11"/>
        <v>4737.777653610903</v>
      </c>
      <c r="O328" s="5">
        <f>Sheet1!F61</f>
        <v>0.16393694303151915</v>
      </c>
    </row>
    <row r="329" spans="1:15" ht="12.75">
      <c r="A329">
        <v>175</v>
      </c>
      <c r="B329">
        <f t="shared" si="12"/>
        <v>7120.568880340274</v>
      </c>
      <c r="C329">
        <f>A329*Sheet1!D29</f>
        <v>2100</v>
      </c>
      <c r="E329">
        <f t="shared" si="11"/>
        <v>5020.568880340274</v>
      </c>
      <c r="O329" s="5">
        <f>Sheet1!F61</f>
        <v>0.16393694303151915</v>
      </c>
    </row>
    <row r="330" spans="1:15" ht="12.75">
      <c r="A330">
        <v>180</v>
      </c>
      <c r="B330">
        <f t="shared" si="12"/>
        <v>7471.556954221221</v>
      </c>
      <c r="C330">
        <f>A330*Sheet1!D29</f>
        <v>2160</v>
      </c>
      <c r="E330">
        <f t="shared" si="11"/>
        <v>5311.556954221221</v>
      </c>
      <c r="O330" s="5">
        <f>Sheet1!F61</f>
        <v>0.16393694303151915</v>
      </c>
    </row>
    <row r="331" spans="1:15" ht="12.75">
      <c r="A331">
        <v>185</v>
      </c>
      <c r="B331">
        <f t="shared" si="12"/>
        <v>7830.741875253743</v>
      </c>
      <c r="C331">
        <f>A331*Sheet1!D29</f>
        <v>2220</v>
      </c>
      <c r="E331">
        <f t="shared" si="11"/>
        <v>5610.741875253743</v>
      </c>
      <c r="O331" s="5">
        <f>Sheet1!F61</f>
        <v>0.16393694303151915</v>
      </c>
    </row>
    <row r="332" spans="1:15" ht="12.75">
      <c r="A332">
        <v>190</v>
      </c>
      <c r="B332">
        <f t="shared" si="12"/>
        <v>8198.12364343784</v>
      </c>
      <c r="C332">
        <f>A332*Sheet1!D29</f>
        <v>2280</v>
      </c>
      <c r="E332">
        <f t="shared" si="11"/>
        <v>5918.123643437842</v>
      </c>
      <c r="O332" s="5">
        <f>Sheet1!F61</f>
        <v>0.16393694303151915</v>
      </c>
    </row>
    <row r="333" spans="1:15" ht="12.75">
      <c r="A333">
        <v>195</v>
      </c>
      <c r="B333">
        <f t="shared" si="12"/>
        <v>8573.702258773515</v>
      </c>
      <c r="C333">
        <f>A333*Sheet1!D29</f>
        <v>2340</v>
      </c>
      <c r="E333">
        <f t="shared" si="11"/>
        <v>6233.7022587735155</v>
      </c>
      <c r="O333" s="5">
        <f>Sheet1!F61</f>
        <v>0.16393694303151915</v>
      </c>
    </row>
    <row r="334" spans="1:15" ht="12.75">
      <c r="A334">
        <v>200</v>
      </c>
      <c r="B334">
        <f t="shared" si="12"/>
        <v>8957.477721260766</v>
      </c>
      <c r="C334">
        <f>A334*Sheet1!D29</f>
        <v>2400</v>
      </c>
      <c r="E334">
        <f t="shared" si="11"/>
        <v>6557.477721260766</v>
      </c>
      <c r="O334" s="5">
        <f>Sheet1!F61</f>
        <v>0.16393694303151915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2010-04-01T18:00:25Z</dcterms:created>
  <dcterms:modified xsi:type="dcterms:W3CDTF">2010-09-12T13:01:33Z</dcterms:modified>
  <cp:category/>
  <cp:version/>
  <cp:contentType/>
  <cp:contentStatus/>
</cp:coreProperties>
</file>